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štvo\Desktop\Finan.izvječće\2024\0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E300" i="9" s="1"/>
  <c r="B300" i="9" s="1"/>
  <c r="F300" i="9"/>
  <c r="H299" i="9"/>
  <c r="E299" i="9" s="1"/>
  <c r="B299" i="9" s="1"/>
  <c r="G299" i="9"/>
  <c r="F299" i="9"/>
  <c r="H298" i="9"/>
  <c r="E298" i="9" s="1"/>
  <c r="B298" i="9" s="1"/>
  <c r="G298" i="9"/>
  <c r="F298" i="9"/>
  <c r="H297" i="9"/>
  <c r="G297" i="9"/>
  <c r="E297" i="9" s="1"/>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c r="B271" i="9" s="1"/>
  <c r="E271" i="9"/>
  <c r="M270" i="9"/>
  <c r="L270" i="9"/>
  <c r="F270" i="9" s="1"/>
  <c r="E270" i="9"/>
  <c r="B270" i="9"/>
  <c r="M269" i="9"/>
  <c r="F269" i="9" s="1"/>
  <c r="L269" i="9"/>
  <c r="E269" i="9"/>
  <c r="B269" i="9"/>
  <c r="M268" i="9"/>
  <c r="L268" i="9"/>
  <c r="F268" i="9"/>
  <c r="E268" i="9"/>
  <c r="B268" i="9" s="1"/>
  <c r="M267" i="9"/>
  <c r="L267" i="9"/>
  <c r="F267" i="9"/>
  <c r="B267" i="9" s="1"/>
  <c r="E267" i="9"/>
  <c r="M266" i="9"/>
  <c r="L266" i="9"/>
  <c r="F266" i="9" s="1"/>
  <c r="E266" i="9"/>
  <c r="B266" i="9"/>
  <c r="M265" i="9"/>
  <c r="F265" i="9" s="1"/>
  <c r="L265" i="9"/>
  <c r="E265" i="9"/>
  <c r="B265" i="9"/>
  <c r="M264" i="9"/>
  <c r="L264" i="9"/>
  <c r="F264" i="9"/>
  <c r="E264" i="9"/>
  <c r="B264" i="9" s="1"/>
  <c r="M263" i="9"/>
  <c r="L263" i="9"/>
  <c r="F263" i="9"/>
  <c r="B263" i="9" s="1"/>
  <c r="E263" i="9"/>
  <c r="M262" i="9"/>
  <c r="L262" i="9"/>
  <c r="F262" i="9" s="1"/>
  <c r="E262" i="9"/>
  <c r="B262" i="9"/>
  <c r="M261" i="9"/>
  <c r="F261" i="9" s="1"/>
  <c r="L261" i="9"/>
  <c r="E261" i="9"/>
  <c r="B261" i="9"/>
  <c r="M260" i="9"/>
  <c r="L260" i="9"/>
  <c r="F260" i="9"/>
  <c r="E260" i="9"/>
  <c r="B260" i="9" s="1"/>
  <c r="M259" i="9"/>
  <c r="L259" i="9"/>
  <c r="F259" i="9"/>
  <c r="B259" i="9" s="1"/>
  <c r="E259" i="9"/>
  <c r="M258" i="9"/>
  <c r="L258" i="9"/>
  <c r="F258" i="9" s="1"/>
  <c r="E258" i="9"/>
  <c r="B258" i="9"/>
  <c r="M257" i="9"/>
  <c r="F257" i="9" s="1"/>
  <c r="L257" i="9"/>
  <c r="E257" i="9"/>
  <c r="B257" i="9"/>
  <c r="M256" i="9"/>
  <c r="L256" i="9"/>
  <c r="F256" i="9"/>
  <c r="E256" i="9"/>
  <c r="B256" i="9" s="1"/>
  <c r="M255" i="9"/>
  <c r="L255" i="9"/>
  <c r="F255" i="9"/>
  <c r="B255" i="9" s="1"/>
  <c r="E255" i="9"/>
  <c r="M254" i="9"/>
  <c r="L254" i="9"/>
  <c r="F254" i="9" s="1"/>
  <c r="E254" i="9"/>
  <c r="B254" i="9"/>
  <c r="M253" i="9"/>
  <c r="F253" i="9" s="1"/>
  <c r="L253" i="9"/>
  <c r="E253" i="9"/>
  <c r="B253" i="9"/>
  <c r="M252" i="9"/>
  <c r="L252" i="9"/>
  <c r="F252" i="9"/>
  <c r="E252" i="9"/>
  <c r="B252" i="9" s="1"/>
  <c r="M251" i="9"/>
  <c r="L251" i="9"/>
  <c r="F251" i="9"/>
  <c r="B251" i="9" s="1"/>
  <c r="E251" i="9"/>
  <c r="M250" i="9"/>
  <c r="L250" i="9"/>
  <c r="F250" i="9" s="1"/>
  <c r="E250" i="9"/>
  <c r="B250" i="9"/>
  <c r="M249" i="9"/>
  <c r="F249" i="9" s="1"/>
  <c r="L249" i="9"/>
  <c r="E249" i="9"/>
  <c r="B249" i="9"/>
  <c r="M248" i="9"/>
  <c r="L248" i="9"/>
  <c r="F248" i="9"/>
  <c r="E248" i="9"/>
  <c r="B248" i="9" s="1"/>
  <c r="M247" i="9"/>
  <c r="L247" i="9"/>
  <c r="F247" i="9"/>
  <c r="B247" i="9" s="1"/>
  <c r="E247" i="9"/>
  <c r="M246" i="9"/>
  <c r="L246" i="9"/>
  <c r="F246" i="9" s="1"/>
  <c r="E246" i="9"/>
  <c r="B246" i="9"/>
  <c r="M245" i="9"/>
  <c r="F245" i="9" s="1"/>
  <c r="L245" i="9"/>
  <c r="E245" i="9"/>
  <c r="B245" i="9"/>
  <c r="M244" i="9"/>
  <c r="L244" i="9"/>
  <c r="F244" i="9"/>
  <c r="E244" i="9"/>
  <c r="B244" i="9" s="1"/>
  <c r="M243" i="9"/>
  <c r="L243" i="9"/>
  <c r="F243" i="9"/>
  <c r="B243" i="9" s="1"/>
  <c r="E243" i="9"/>
  <c r="M242" i="9"/>
  <c r="L242" i="9"/>
  <c r="F242" i="9" s="1"/>
  <c r="E242" i="9"/>
  <c r="B242" i="9"/>
  <c r="M241" i="9"/>
  <c r="F241" i="9" s="1"/>
  <c r="L241" i="9"/>
  <c r="E241" i="9"/>
  <c r="B241" i="9"/>
  <c r="M240" i="9"/>
  <c r="L240" i="9"/>
  <c r="F240" i="9"/>
  <c r="E240" i="9"/>
  <c r="B240" i="9" s="1"/>
  <c r="M239" i="9"/>
  <c r="L239" i="9"/>
  <c r="F239" i="9"/>
  <c r="B239" i="9" s="1"/>
  <c r="E239" i="9"/>
  <c r="M238" i="9"/>
  <c r="L238" i="9"/>
  <c r="F238" i="9" s="1"/>
  <c r="E238" i="9"/>
  <c r="B238" i="9"/>
  <c r="M237" i="9"/>
  <c r="F237" i="9" s="1"/>
  <c r="L237" i="9"/>
  <c r="E237" i="9"/>
  <c r="B237" i="9"/>
  <c r="M236" i="9"/>
  <c r="L236" i="9"/>
  <c r="F236" i="9"/>
  <c r="E236" i="9"/>
  <c r="B236" i="9" s="1"/>
  <c r="M235" i="9"/>
  <c r="L235" i="9"/>
  <c r="F235" i="9"/>
  <c r="B235" i="9" s="1"/>
  <c r="E235" i="9"/>
  <c r="M234" i="9"/>
  <c r="L234" i="9"/>
  <c r="F234" i="9" s="1"/>
  <c r="E234" i="9"/>
  <c r="B234" i="9"/>
  <c r="M233" i="9"/>
  <c r="L233" i="9"/>
  <c r="F233" i="9" s="1"/>
  <c r="E233" i="9"/>
  <c r="B233" i="9"/>
  <c r="M232" i="9"/>
  <c r="L232" i="9"/>
  <c r="F232" i="9"/>
  <c r="E232" i="9"/>
  <c r="B232" i="9" s="1"/>
  <c r="M231" i="9"/>
  <c r="L231" i="9"/>
  <c r="F231" i="9"/>
  <c r="E231" i="9"/>
  <c r="B231" i="9" s="1"/>
  <c r="M230" i="9"/>
  <c r="L230" i="9"/>
  <c r="F230" i="9" s="1"/>
  <c r="E230" i="9"/>
  <c r="B230" i="9"/>
  <c r="M229" i="9"/>
  <c r="L229" i="9"/>
  <c r="F229" i="9" s="1"/>
  <c r="E229" i="9"/>
  <c r="B229" i="9"/>
  <c r="M228" i="9"/>
  <c r="L228" i="9"/>
  <c r="F228" i="9"/>
  <c r="E228" i="9"/>
  <c r="B228" i="9" s="1"/>
  <c r="M227" i="9"/>
  <c r="L227" i="9"/>
  <c r="F227" i="9"/>
  <c r="E227" i="9"/>
  <c r="B227" i="9" s="1"/>
  <c r="M226" i="9"/>
  <c r="L226" i="9"/>
  <c r="F226" i="9" s="1"/>
  <c r="E226" i="9"/>
  <c r="B226" i="9"/>
  <c r="M225" i="9"/>
  <c r="L225" i="9"/>
  <c r="F225" i="9" s="1"/>
  <c r="E225" i="9"/>
  <c r="B225" i="9"/>
  <c r="M224" i="9"/>
  <c r="L224" i="9"/>
  <c r="F224" i="9"/>
  <c r="E224" i="9"/>
  <c r="B224" i="9" s="1"/>
  <c r="M223" i="9"/>
  <c r="L223" i="9"/>
  <c r="F223" i="9"/>
  <c r="B223" i="9" s="1"/>
  <c r="E223" i="9"/>
  <c r="M222" i="9"/>
  <c r="L222" i="9"/>
  <c r="F222" i="9" s="1"/>
  <c r="E222" i="9"/>
  <c r="B222" i="9"/>
  <c r="M221" i="9"/>
  <c r="L221" i="9"/>
  <c r="F221" i="9" s="1"/>
  <c r="E221" i="9"/>
  <c r="B221" i="9"/>
  <c r="M220" i="9"/>
  <c r="L220" i="9"/>
  <c r="F220" i="9"/>
  <c r="E220" i="9"/>
  <c r="B220" i="9" s="1"/>
  <c r="M219" i="9"/>
  <c r="L219" i="9"/>
  <c r="F219" i="9"/>
  <c r="E219" i="9"/>
  <c r="B219" i="9" s="1"/>
  <c r="M218" i="9"/>
  <c r="L218" i="9"/>
  <c r="F218" i="9" s="1"/>
  <c r="E218" i="9"/>
  <c r="B218" i="9"/>
  <c r="M217" i="9"/>
  <c r="L217" i="9"/>
  <c r="F217" i="9" s="1"/>
  <c r="B217" i="9" s="1"/>
  <c r="E217" i="9"/>
  <c r="M216" i="9"/>
  <c r="L216" i="9"/>
  <c r="F216" i="9"/>
  <c r="E216" i="9"/>
  <c r="B216" i="9" s="1"/>
  <c r="M215" i="9"/>
  <c r="F215" i="9" s="1"/>
  <c r="B215" i="9" s="1"/>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B154" i="9" s="1"/>
  <c r="F154" i="9"/>
  <c r="H153" i="9"/>
  <c r="G153" i="9"/>
  <c r="E153" i="9" s="1"/>
  <c r="F153" i="9"/>
  <c r="B153" i="9"/>
  <c r="H152" i="9"/>
  <c r="G152" i="9"/>
  <c r="F152" i="9"/>
  <c r="E152" i="9"/>
  <c r="B152" i="9" s="1"/>
  <c r="H151" i="9"/>
  <c r="G151" i="9"/>
  <c r="F151" i="9"/>
  <c r="E151" i="9"/>
  <c r="H150" i="9"/>
  <c r="G150" i="9"/>
  <c r="E150" i="9" s="1"/>
  <c r="F150" i="9"/>
  <c r="H149" i="9"/>
  <c r="G149" i="9"/>
  <c r="E149" i="9" s="1"/>
  <c r="F149" i="9"/>
  <c r="B149" i="9"/>
  <c r="H148" i="9"/>
  <c r="G148" i="9"/>
  <c r="F148" i="9"/>
  <c r="E148" i="9"/>
  <c r="B148" i="9" s="1"/>
  <c r="H147" i="9"/>
  <c r="G147" i="9"/>
  <c r="F147" i="9"/>
  <c r="E147" i="9"/>
  <c r="H146" i="9"/>
  <c r="G146" i="9"/>
  <c r="E146" i="9" s="1"/>
  <c r="F146" i="9"/>
  <c r="H145" i="9"/>
  <c r="G145" i="9"/>
  <c r="E145" i="9" s="1"/>
  <c r="F145" i="9"/>
  <c r="B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I3" i="9"/>
  <c r="H3" i="9"/>
  <c r="G3" i="9"/>
  <c r="D101" i="8"/>
  <c r="C1576" i="1" s="1"/>
  <c r="H1576" i="1" s="1"/>
  <c r="D95" i="8"/>
  <c r="D90" i="8"/>
  <c r="D85" i="8"/>
  <c r="D80" i="8"/>
  <c r="D75" i="8"/>
  <c r="D70" i="8"/>
  <c r="D65" i="8"/>
  <c r="D60" i="8"/>
  <c r="D55" i="8"/>
  <c r="D49" i="8" s="1"/>
  <c r="D50" i="8"/>
  <c r="D44" i="8"/>
  <c r="D36" i="8"/>
  <c r="D26" i="8"/>
  <c r="D24" i="8" s="1"/>
  <c r="C1499" i="1" s="1"/>
  <c r="H1499" i="1" s="1"/>
  <c r="D18" i="8"/>
  <c r="D8" i="8"/>
  <c r="E44" i="7"/>
  <c r="D44" i="7"/>
  <c r="C1475" i="1" s="1"/>
  <c r="H1475" i="1" s="1"/>
  <c r="E39" i="7"/>
  <c r="D39" i="7"/>
  <c r="E38" i="7"/>
  <c r="D38" i="7"/>
  <c r="C1469" i="1" s="1"/>
  <c r="H1469" i="1" s="1"/>
  <c r="E30" i="7"/>
  <c r="D30" i="7"/>
  <c r="E23" i="7"/>
  <c r="E22" i="7" s="1"/>
  <c r="D23" i="7"/>
  <c r="E14" i="7"/>
  <c r="D14" i="7"/>
  <c r="E7" i="7"/>
  <c r="D7" i="7"/>
  <c r="E6" i="7"/>
  <c r="D6" i="7"/>
  <c r="F140" i="6"/>
  <c r="F139" i="6"/>
  <c r="F138" i="6"/>
  <c r="F137" i="6"/>
  <c r="F136" i="6"/>
  <c r="F135" i="6"/>
  <c r="F134" i="6"/>
  <c r="F133" i="6"/>
  <c r="F132" i="6"/>
  <c r="F131" i="6"/>
  <c r="E130" i="6"/>
  <c r="D130" i="6"/>
  <c r="F130" i="6" s="1"/>
  <c r="E129" i="6"/>
  <c r="D129" i="6"/>
  <c r="F128" i="6"/>
  <c r="F127" i="6"/>
  <c r="F126" i="6"/>
  <c r="F125" i="6"/>
  <c r="F124" i="6"/>
  <c r="F123" i="6"/>
  <c r="E122" i="6"/>
  <c r="D122" i="6"/>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D180" i="5"/>
  <c r="F180" i="5" s="1"/>
  <c r="F179" i="5"/>
  <c r="F178" i="5"/>
  <c r="E177" i="5"/>
  <c r="H308" i="9" s="1"/>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120" i="1" s="1"/>
  <c r="D142" i="5"/>
  <c r="F142" i="5" s="1"/>
  <c r="F141" i="5"/>
  <c r="F140" i="5"/>
  <c r="F139" i="5"/>
  <c r="F138" i="5"/>
  <c r="F137" i="5"/>
  <c r="F136" i="5"/>
  <c r="E135" i="5"/>
  <c r="E134" i="5" s="1"/>
  <c r="D1112" i="1" s="1"/>
  <c r="D135" i="5"/>
  <c r="F135" i="5" s="1"/>
  <c r="D134" i="5"/>
  <c r="F134"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D87" i="5"/>
  <c r="F86" i="5"/>
  <c r="F85" i="5"/>
  <c r="F84" i="5"/>
  <c r="F83" i="5"/>
  <c r="F82" i="5"/>
  <c r="F81" i="5"/>
  <c r="F80" i="5"/>
  <c r="E79" i="5"/>
  <c r="E78" i="5" s="1"/>
  <c r="D1056" i="1" s="1"/>
  <c r="D79" i="5"/>
  <c r="F79" i="5" s="1"/>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87" i="1" s="1"/>
  <c r="D594" i="4"/>
  <c r="F592" i="4"/>
  <c r="F591" i="4"/>
  <c r="E590" i="4"/>
  <c r="D590" i="4"/>
  <c r="F590" i="4" s="1"/>
  <c r="F589" i="4"/>
  <c r="F588" i="4"/>
  <c r="E587" i="4"/>
  <c r="D587" i="4"/>
  <c r="F587" i="4" s="1"/>
  <c r="F586" i="4"/>
  <c r="E585" i="4"/>
  <c r="D585" i="4"/>
  <c r="F585" i="4" s="1"/>
  <c r="F584" i="4"/>
  <c r="F583" i="4"/>
  <c r="F582" i="4"/>
  <c r="E581" i="4"/>
  <c r="D581" i="4"/>
  <c r="F581" i="4" s="1"/>
  <c r="D580" i="4"/>
  <c r="F579" i="4"/>
  <c r="F578" i="4"/>
  <c r="E577" i="4"/>
  <c r="D577" i="4"/>
  <c r="F577" i="4" s="1"/>
  <c r="F576" i="4"/>
  <c r="F575"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30" i="4"/>
  <c r="E529" i="4"/>
  <c r="D529" i="4"/>
  <c r="F527" i="4"/>
  <c r="F526" i="4"/>
  <c r="E525" i="4"/>
  <c r="D525" i="4"/>
  <c r="F525" i="4" s="1"/>
  <c r="F524" i="4"/>
  <c r="F523" i="4"/>
  <c r="E522" i="4"/>
  <c r="D522" i="4"/>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E299" i="4" s="1"/>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8" i="4"/>
  <c r="F137" i="4"/>
  <c r="F136" i="4"/>
  <c r="F135" i="4"/>
  <c r="E134" i="4"/>
  <c r="D134" i="4"/>
  <c r="E133" i="4"/>
  <c r="F132" i="4"/>
  <c r="F131" i="4"/>
  <c r="F130" i="4"/>
  <c r="F129" i="4"/>
  <c r="E128" i="4"/>
  <c r="D128" i="4"/>
  <c r="F127" i="4"/>
  <c r="F126" i="4"/>
  <c r="E125" i="4"/>
  <c r="D125" i="4"/>
  <c r="F125" i="4" s="1"/>
  <c r="E124" i="4"/>
  <c r="F123" i="4"/>
  <c r="F122" i="4"/>
  <c r="F121"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E6" i="4"/>
  <c r="D2" i="1"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I16"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D1474" i="1"/>
  <c r="C1474" i="1"/>
  <c r="D1473" i="1"/>
  <c r="C1473" i="1"/>
  <c r="D1472" i="1"/>
  <c r="C1472" i="1"/>
  <c r="D1471" i="1"/>
  <c r="C1471" i="1"/>
  <c r="D1470" i="1"/>
  <c r="C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C1412" i="1"/>
  <c r="D1411" i="1"/>
  <c r="C1411" i="1"/>
  <c r="H1411" i="1" s="1"/>
  <c r="D1410" i="1"/>
  <c r="C1410" i="1"/>
  <c r="H1410" i="1" s="1"/>
  <c r="C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9"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D1228" i="1"/>
  <c r="C1228" i="1"/>
  <c r="C1227" i="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H1218" i="1" s="1"/>
  <c r="D1217" i="1"/>
  <c r="C1217" i="1"/>
  <c r="H1217" i="1" s="1"/>
  <c r="D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D1150" i="1"/>
  <c r="C1150" i="1"/>
  <c r="H1150" i="1" s="1"/>
  <c r="D1149" i="1"/>
  <c r="C1149"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4" i="1"/>
  <c r="C1124" i="1"/>
  <c r="H1124" i="1" s="1"/>
  <c r="D1123" i="1"/>
  <c r="C1123" i="1"/>
  <c r="D1122" i="1"/>
  <c r="C1122" i="1"/>
  <c r="H1122" i="1" s="1"/>
  <c r="D1121" i="1"/>
  <c r="C1121"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D1065" i="1"/>
  <c r="D1064" i="1"/>
  <c r="C1064" i="1"/>
  <c r="H1064" i="1" s="1"/>
  <c r="D1063" i="1"/>
  <c r="C1063" i="1"/>
  <c r="D1062" i="1"/>
  <c r="C1062" i="1"/>
  <c r="H1062" i="1" s="1"/>
  <c r="D1061" i="1"/>
  <c r="C1061" i="1"/>
  <c r="D1060" i="1"/>
  <c r="C1060" i="1"/>
  <c r="H1060" i="1" s="1"/>
  <c r="D1059" i="1"/>
  <c r="C1059" i="1"/>
  <c r="D1058" i="1"/>
  <c r="C1058" i="1"/>
  <c r="H1058" i="1" s="1"/>
  <c r="D1057" i="1"/>
  <c r="C1057"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H690" i="1" s="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H648" i="1" s="1"/>
  <c r="D647" i="1"/>
  <c r="C647" i="1"/>
  <c r="D646" i="1"/>
  <c r="C646" i="1"/>
  <c r="H646" i="1" s="1"/>
  <c r="D645" i="1"/>
  <c r="C645" i="1"/>
  <c r="D644" i="1"/>
  <c r="C644" i="1"/>
  <c r="H644" i="1" s="1"/>
  <c r="D643" i="1"/>
  <c r="C643" i="1"/>
  <c r="D642" i="1"/>
  <c r="C642" i="1"/>
  <c r="H642" i="1" s="1"/>
  <c r="D641" i="1"/>
  <c r="C641" i="1"/>
  <c r="C638" i="1"/>
  <c r="D632" i="1"/>
  <c r="C632" i="1"/>
  <c r="D631" i="1"/>
  <c r="C631" i="1"/>
  <c r="D628" i="1"/>
  <c r="C628" i="1"/>
  <c r="D627" i="1"/>
  <c r="C627" i="1"/>
  <c r="H627" i="1" s="1"/>
  <c r="D626" i="1"/>
  <c r="C626" i="1"/>
  <c r="D625" i="1"/>
  <c r="C625" i="1"/>
  <c r="H625" i="1" s="1"/>
  <c r="D624" i="1"/>
  <c r="C624" i="1"/>
  <c r="D623" i="1"/>
  <c r="C623" i="1"/>
  <c r="H623" i="1" s="1"/>
  <c r="D622" i="1"/>
  <c r="C622" i="1"/>
  <c r="D621" i="1"/>
  <c r="C621" i="1"/>
  <c r="H621" i="1" s="1"/>
  <c r="D620" i="1"/>
  <c r="C620" i="1"/>
  <c r="D619" i="1"/>
  <c r="C619" i="1"/>
  <c r="H619" i="1" s="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H593" i="1" s="1"/>
  <c r="D592" i="1"/>
  <c r="C592" i="1"/>
  <c r="D591" i="1"/>
  <c r="C591" i="1"/>
  <c r="H591" i="1" s="1"/>
  <c r="D590" i="1"/>
  <c r="C590" i="1"/>
  <c r="D589" i="1"/>
  <c r="C589" i="1"/>
  <c r="H589" i="1" s="1"/>
  <c r="D588" i="1"/>
  <c r="D586" i="1"/>
  <c r="C586" i="1"/>
  <c r="D585" i="1"/>
  <c r="C585" i="1"/>
  <c r="H585" i="1" s="1"/>
  <c r="D584" i="1"/>
  <c r="C584" i="1"/>
  <c r="D583" i="1"/>
  <c r="C583" i="1"/>
  <c r="H583" i="1" s="1"/>
  <c r="D582" i="1"/>
  <c r="C582" i="1"/>
  <c r="D581" i="1"/>
  <c r="C581" i="1"/>
  <c r="H581" i="1" s="1"/>
  <c r="D580" i="1"/>
  <c r="C580" i="1"/>
  <c r="C579" i="1"/>
  <c r="D578" i="1"/>
  <c r="C578" i="1"/>
  <c r="D577" i="1"/>
  <c r="C577" i="1"/>
  <c r="H577" i="1" s="1"/>
  <c r="D576" i="1"/>
  <c r="C576" i="1"/>
  <c r="D575" i="1"/>
  <c r="C575" i="1"/>
  <c r="H575" i="1" s="1"/>
  <c r="D573" i="1"/>
  <c r="C573" i="1"/>
  <c r="D572" i="1"/>
  <c r="C572" i="1"/>
  <c r="D571" i="1"/>
  <c r="C571" i="1"/>
  <c r="D570" i="1"/>
  <c r="C570" i="1"/>
  <c r="D569" i="1"/>
  <c r="C569" i="1"/>
  <c r="D568" i="1"/>
  <c r="D567" i="1"/>
  <c r="C567" i="1"/>
  <c r="D566" i="1"/>
  <c r="C566" i="1"/>
  <c r="D565" i="1"/>
  <c r="C565" i="1"/>
  <c r="D564" i="1"/>
  <c r="C564" i="1"/>
  <c r="D563" i="1"/>
  <c r="C563" i="1"/>
  <c r="D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H535" i="1" s="1"/>
  <c r="D534" i="1"/>
  <c r="C534" i="1"/>
  <c r="D533" i="1"/>
  <c r="C533" i="1"/>
  <c r="H533" i="1" s="1"/>
  <c r="D532" i="1"/>
  <c r="D531" i="1"/>
  <c r="C531" i="1"/>
  <c r="H531" i="1" s="1"/>
  <c r="D530" i="1"/>
  <c r="C530" i="1"/>
  <c r="D529" i="1"/>
  <c r="C529" i="1"/>
  <c r="H529" i="1" s="1"/>
  <c r="D528" i="1"/>
  <c r="C528" i="1"/>
  <c r="D527" i="1"/>
  <c r="C527" i="1"/>
  <c r="H527" i="1" s="1"/>
  <c r="D526" i="1"/>
  <c r="C526" i="1"/>
  <c r="D525" i="1"/>
  <c r="C525" i="1"/>
  <c r="H525" i="1" s="1"/>
  <c r="D524" i="1"/>
  <c r="D523" i="1"/>
  <c r="D521" i="1"/>
  <c r="C521" i="1"/>
  <c r="D520" i="1"/>
  <c r="C520" i="1"/>
  <c r="D519" i="1"/>
  <c r="C519" i="1"/>
  <c r="D518" i="1"/>
  <c r="C518" i="1"/>
  <c r="D517" i="1"/>
  <c r="C517" i="1"/>
  <c r="D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C391" i="1"/>
  <c r="H391" i="1" s="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C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H264" i="1" s="1"/>
  <c r="D263" i="1"/>
  <c r="C263" i="1"/>
  <c r="D262" i="1"/>
  <c r="C262" i="1"/>
  <c r="H262" i="1" s="1"/>
  <c r="D261" i="1"/>
  <c r="C261" i="1"/>
  <c r="D260" i="1"/>
  <c r="C260" i="1"/>
  <c r="H260" i="1" s="1"/>
  <c r="C259" i="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19" i="1"/>
  <c r="C219" i="1"/>
  <c r="D218" i="1"/>
  <c r="C218" i="1"/>
  <c r="H218" i="1" s="1"/>
  <c r="D217" i="1"/>
  <c r="C217" i="1"/>
  <c r="D216" i="1"/>
  <c r="C216" i="1"/>
  <c r="H216" i="1" s="1"/>
  <c r="D215" i="1"/>
  <c r="C215" i="1"/>
  <c r="D214" i="1"/>
  <c r="C214" i="1"/>
  <c r="H214" i="1" s="1"/>
  <c r="D213" i="1"/>
  <c r="C213" i="1"/>
  <c r="D212" i="1"/>
  <c r="C212" i="1"/>
  <c r="H212" i="1" s="1"/>
  <c r="D211" i="1"/>
  <c r="C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D191" i="1"/>
  <c r="C191" i="1"/>
  <c r="D190" i="1"/>
  <c r="C190" i="1"/>
  <c r="H190" i="1" s="1"/>
  <c r="D189" i="1"/>
  <c r="C189" i="1"/>
  <c r="D188" i="1"/>
  <c r="C188" i="1"/>
  <c r="H188" i="1" s="1"/>
  <c r="D187" i="1"/>
  <c r="C187" i="1"/>
  <c r="D186" i="1"/>
  <c r="C186" i="1"/>
  <c r="H186" i="1" s="1"/>
  <c r="D185" i="1"/>
  <c r="C185" i="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3" i="9" l="1"/>
  <c r="B33" i="9" s="1"/>
  <c r="E286" i="9"/>
  <c r="B286" i="9" s="1"/>
  <c r="E294" i="9"/>
  <c r="B294" i="9" s="1"/>
  <c r="D245" i="5"/>
  <c r="C1222" i="1" s="1"/>
  <c r="H1228" i="1"/>
  <c r="E282" i="9"/>
  <c r="B282" i="9" s="1"/>
  <c r="H1264" i="1"/>
  <c r="H1229" i="1"/>
  <c r="E287" i="9"/>
  <c r="B287" i="9" s="1"/>
  <c r="E293" i="9"/>
  <c r="E27" i="9"/>
  <c r="B27" i="9" s="1"/>
  <c r="E32" i="9"/>
  <c r="B32" i="9" s="1"/>
  <c r="E301" i="9"/>
  <c r="E303" i="9"/>
  <c r="B303" i="9" s="1"/>
  <c r="I36" i="3"/>
  <c r="D6" i="8"/>
  <c r="C1481" i="1" s="1"/>
  <c r="H1481" i="1" s="1"/>
  <c r="H1420" i="1"/>
  <c r="E23" i="9"/>
  <c r="B23" i="9" s="1"/>
  <c r="E275" i="9"/>
  <c r="E643" i="4"/>
  <c r="D637" i="1" s="1"/>
  <c r="D411" i="1"/>
  <c r="H411" i="1" s="1"/>
  <c r="F207" i="5"/>
  <c r="D206" i="5"/>
  <c r="C1184" i="1"/>
  <c r="H1184" i="1" s="1"/>
  <c r="E245" i="5"/>
  <c r="D1222" i="1" s="1"/>
  <c r="D1227" i="1"/>
  <c r="H1227" i="1" s="1"/>
  <c r="F258" i="5"/>
  <c r="C1235" i="1"/>
  <c r="H1235" i="1" s="1"/>
  <c r="D43" i="8"/>
  <c r="C1519" i="1"/>
  <c r="H1519" i="1" s="1"/>
  <c r="H333" i="1"/>
  <c r="H335" i="1"/>
  <c r="H337" i="1"/>
  <c r="H341" i="1"/>
  <c r="H343" i="1"/>
  <c r="H517" i="1"/>
  <c r="H519" i="1"/>
  <c r="H521" i="1"/>
  <c r="H537" i="1"/>
  <c r="H539" i="1"/>
  <c r="H541" i="1"/>
  <c r="H543" i="1"/>
  <c r="H545" i="1"/>
  <c r="H547" i="1"/>
  <c r="H549" i="1"/>
  <c r="H551" i="1"/>
  <c r="H553" i="1"/>
  <c r="H555" i="1"/>
  <c r="H557" i="1"/>
  <c r="H559" i="1"/>
  <c r="F351" i="4"/>
  <c r="D350" i="4"/>
  <c r="C346" i="1"/>
  <c r="H346" i="1" s="1"/>
  <c r="H185" i="1"/>
  <c r="H187" i="1"/>
  <c r="H189" i="1"/>
  <c r="H191" i="1"/>
  <c r="H193" i="1"/>
  <c r="H195" i="1"/>
  <c r="H197" i="1"/>
  <c r="H199" i="1"/>
  <c r="H201" i="1"/>
  <c r="H203" i="1"/>
  <c r="H205" i="1"/>
  <c r="H207" i="1"/>
  <c r="H209" i="1"/>
  <c r="H211" i="1"/>
  <c r="H213" i="1"/>
  <c r="H215" i="1"/>
  <c r="H217" i="1"/>
  <c r="H219" i="1"/>
  <c r="H221" i="1"/>
  <c r="H223" i="1"/>
  <c r="H225" i="1"/>
  <c r="H227" i="1"/>
  <c r="H229" i="1"/>
  <c r="H231" i="1"/>
  <c r="H233" i="1"/>
  <c r="H235" i="1"/>
  <c r="H237" i="1"/>
  <c r="H239" i="1"/>
  <c r="H241" i="1"/>
  <c r="H243" i="1"/>
  <c r="H245" i="1"/>
  <c r="H247" i="1"/>
  <c r="H249" i="1"/>
  <c r="H251" i="1"/>
  <c r="H253" i="1"/>
  <c r="H255" i="1"/>
  <c r="H257" i="1"/>
  <c r="H261" i="1"/>
  <c r="H263" i="1"/>
  <c r="H265" i="1"/>
  <c r="H267" i="1"/>
  <c r="H269" i="1"/>
  <c r="H271" i="1"/>
  <c r="H273" i="1"/>
  <c r="H275" i="1"/>
  <c r="H277" i="1"/>
  <c r="H279" i="1"/>
  <c r="H281" i="1"/>
  <c r="H283" i="1"/>
  <c r="H289" i="1"/>
  <c r="H291" i="1"/>
  <c r="H295" i="1"/>
  <c r="H297" i="1"/>
  <c r="H299" i="1"/>
  <c r="H301" i="1"/>
  <c r="H303" i="1"/>
  <c r="H305" i="1"/>
  <c r="H405" i="1"/>
  <c r="H413" i="1"/>
  <c r="H479" i="1"/>
  <c r="H481" i="1"/>
  <c r="H483" i="1"/>
  <c r="H485" i="1"/>
  <c r="H487" i="1"/>
  <c r="H489" i="1"/>
  <c r="H491" i="1"/>
  <c r="H493" i="1"/>
  <c r="H495" i="1"/>
  <c r="H497" i="1"/>
  <c r="H499" i="1"/>
  <c r="H501" i="1"/>
  <c r="H503" i="1"/>
  <c r="H505" i="1"/>
  <c r="H507" i="1"/>
  <c r="H509" i="1"/>
  <c r="H511" i="1"/>
  <c r="H513" i="1"/>
  <c r="H515" i="1"/>
  <c r="F225" i="4"/>
  <c r="D224" i="4"/>
  <c r="H266" i="1"/>
  <c r="H268" i="1"/>
  <c r="H270" i="1"/>
  <c r="H272" i="1"/>
  <c r="H274" i="1"/>
  <c r="H276" i="1"/>
  <c r="H278" i="1"/>
  <c r="H280" i="1"/>
  <c r="H282" i="1"/>
  <c r="H284" i="1"/>
  <c r="H288" i="1"/>
  <c r="H290" i="1"/>
  <c r="H292" i="1"/>
  <c r="H294" i="1"/>
  <c r="H296" i="1"/>
  <c r="H298" i="1"/>
  <c r="H300" i="1"/>
  <c r="H302" i="1"/>
  <c r="H304" i="1"/>
  <c r="H308" i="1"/>
  <c r="H310" i="1"/>
  <c r="H312" i="1"/>
  <c r="H314" i="1"/>
  <c r="H316" i="1"/>
  <c r="H318" i="1"/>
  <c r="H320" i="1"/>
  <c r="H322" i="1"/>
  <c r="H324" i="1"/>
  <c r="H326" i="1"/>
  <c r="H328" i="1"/>
  <c r="H330" i="1"/>
  <c r="H332" i="1"/>
  <c r="H334" i="1"/>
  <c r="H336" i="1"/>
  <c r="H338" i="1"/>
  <c r="H340" i="1"/>
  <c r="H342" i="1"/>
  <c r="H344" i="1"/>
  <c r="H348" i="1"/>
  <c r="H350" i="1"/>
  <c r="H352" i="1"/>
  <c r="H354" i="1"/>
  <c r="H356" i="1"/>
  <c r="H417" i="1"/>
  <c r="H419" i="1"/>
  <c r="H421" i="1"/>
  <c r="H423" i="1"/>
  <c r="H425" i="1"/>
  <c r="H427" i="1"/>
  <c r="H429" i="1"/>
  <c r="H431" i="1"/>
  <c r="H433" i="1"/>
  <c r="H435" i="1"/>
  <c r="H437" i="1"/>
  <c r="H439" i="1"/>
  <c r="H441" i="1"/>
  <c r="H443" i="1"/>
  <c r="H445" i="1"/>
  <c r="H447" i="1"/>
  <c r="H449" i="1"/>
  <c r="H451" i="1"/>
  <c r="H453" i="1"/>
  <c r="H455" i="1"/>
  <c r="H457" i="1"/>
  <c r="H459" i="1"/>
  <c r="H461" i="1"/>
  <c r="H463" i="1"/>
  <c r="H465" i="1"/>
  <c r="H563" i="1"/>
  <c r="H565" i="1"/>
  <c r="H567" i="1"/>
  <c r="E420" i="4"/>
  <c r="H311" i="9"/>
  <c r="D1183" i="1"/>
  <c r="F239" i="5"/>
  <c r="D238" i="5"/>
  <c r="C1216" i="1"/>
  <c r="H1216" i="1" s="1"/>
  <c r="E114" i="6"/>
  <c r="D1409" i="1"/>
  <c r="G1409" i="1" s="1"/>
  <c r="F122" i="6"/>
  <c r="D114" i="6"/>
  <c r="F129" i="6"/>
  <c r="C1423" i="1"/>
  <c r="H1423" i="1" s="1"/>
  <c r="D22" i="7"/>
  <c r="C1454" i="1"/>
  <c r="H1454" i="1" s="1"/>
  <c r="H631" i="1"/>
  <c r="F120" i="4"/>
  <c r="D106" i="4"/>
  <c r="F253" i="4"/>
  <c r="D252" i="4"/>
  <c r="F529" i="4"/>
  <c r="C523" i="1"/>
  <c r="H523" i="1" s="1"/>
  <c r="F538" i="4"/>
  <c r="C532" i="1"/>
  <c r="H532" i="1" s="1"/>
  <c r="F13" i="5"/>
  <c r="D12" i="5"/>
  <c r="D7" i="5" s="1"/>
  <c r="F87" i="5"/>
  <c r="C1065" i="1"/>
  <c r="H1065" i="1" s="1"/>
  <c r="H1121" i="1"/>
  <c r="H1123" i="1"/>
  <c r="H1125" i="1"/>
  <c r="H1127" i="1"/>
  <c r="H1129" i="1"/>
  <c r="H1131" i="1"/>
  <c r="H1133" i="1"/>
  <c r="H1135" i="1"/>
  <c r="H1137" i="1"/>
  <c r="H1139" i="1"/>
  <c r="H1141" i="1"/>
  <c r="H1143" i="1"/>
  <c r="H1145" i="1"/>
  <c r="H1147" i="1"/>
  <c r="H1409" i="1"/>
  <c r="E252" i="4"/>
  <c r="D248" i="1" s="1"/>
  <c r="E298" i="4"/>
  <c r="E528" i="4"/>
  <c r="E580" i="4"/>
  <c r="D574" i="1" s="1"/>
  <c r="D579" i="1"/>
  <c r="H579" i="1" s="1"/>
  <c r="H1056" i="1"/>
  <c r="H1300" i="1"/>
  <c r="H1412" i="1"/>
  <c r="F177" i="4"/>
  <c r="D163" i="4"/>
  <c r="E224" i="4"/>
  <c r="D220" i="1" s="1"/>
  <c r="E350" i="4"/>
  <c r="F530" i="4"/>
  <c r="C524" i="1"/>
  <c r="H524" i="1" s="1"/>
  <c r="F568" i="4"/>
  <c r="C562" i="1"/>
  <c r="H562" i="1" s="1"/>
  <c r="D567" i="4"/>
  <c r="D528" i="4" s="1"/>
  <c r="F574" i="4"/>
  <c r="C568" i="1"/>
  <c r="H568" i="1" s="1"/>
  <c r="F580" i="4"/>
  <c r="C574" i="1"/>
  <c r="E12" i="5"/>
  <c r="F70" i="5"/>
  <c r="D69" i="5"/>
  <c r="H358"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H508" i="1"/>
  <c r="H510" i="1"/>
  <c r="H512" i="1"/>
  <c r="H514" i="1"/>
  <c r="H569" i="1"/>
  <c r="H571" i="1"/>
  <c r="H573" i="1"/>
  <c r="H641" i="1"/>
  <c r="H643"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1057" i="1"/>
  <c r="H1059" i="1"/>
  <c r="H1061" i="1"/>
  <c r="H1063" i="1"/>
  <c r="H1067" i="1"/>
  <c r="H1069" i="1"/>
  <c r="H1071" i="1"/>
  <c r="H1073" i="1"/>
  <c r="H1075" i="1"/>
  <c r="H1077" i="1"/>
  <c r="H1079" i="1"/>
  <c r="H1081" i="1"/>
  <c r="H1083" i="1"/>
  <c r="H1085" i="1"/>
  <c r="H1087" i="1"/>
  <c r="H1089" i="1"/>
  <c r="H1091" i="1"/>
  <c r="H1093" i="1"/>
  <c r="H1095" i="1"/>
  <c r="H1149" i="1"/>
  <c r="H1151" i="1"/>
  <c r="H1301" i="1"/>
  <c r="H1303" i="1"/>
  <c r="H1305" i="1"/>
  <c r="H1307" i="1"/>
  <c r="H1309" i="1"/>
  <c r="H1311" i="1"/>
  <c r="H1313" i="1"/>
  <c r="H1315" i="1"/>
  <c r="H1317" i="1"/>
  <c r="H1319" i="1"/>
  <c r="H1321" i="1"/>
  <c r="H1323" i="1"/>
  <c r="H1325" i="1"/>
  <c r="H1327"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F91" i="4"/>
  <c r="D82" i="4"/>
  <c r="E263" i="4"/>
  <c r="D259" i="1" s="1"/>
  <c r="H259" i="1" s="1"/>
  <c r="F522" i="4"/>
  <c r="C516" i="1"/>
  <c r="H516" i="1" s="1"/>
  <c r="F594" i="4"/>
  <c r="C588" i="1"/>
  <c r="H588" i="1" s="1"/>
  <c r="D593" i="4"/>
  <c r="E68" i="5"/>
  <c r="F119" i="5"/>
  <c r="D118" i="5"/>
  <c r="G308" i="9"/>
  <c r="E308" i="9" s="1"/>
  <c r="B308" i="9" s="1"/>
  <c r="D1300" i="1"/>
  <c r="E5" i="6"/>
  <c r="H1438" i="1"/>
  <c r="J1440" i="1"/>
  <c r="J1442" i="1"/>
  <c r="J1444" i="1"/>
  <c r="J1446" i="1"/>
  <c r="J1448" i="1"/>
  <c r="J1450" i="1"/>
  <c r="J1452" i="1"/>
  <c r="J1456" i="1"/>
  <c r="J1458" i="1"/>
  <c r="J1460" i="1"/>
  <c r="J1462" i="1"/>
  <c r="J1464" i="1"/>
  <c r="J1466" i="1"/>
  <c r="J1468" i="1"/>
  <c r="H1470" i="1"/>
  <c r="J1472" i="1"/>
  <c r="J1474" i="1"/>
  <c r="J1476" i="1"/>
  <c r="J1478" i="1"/>
  <c r="F112" i="4"/>
  <c r="F128" i="4"/>
  <c r="F134" i="4"/>
  <c r="F153" i="4"/>
  <c r="F169" i="4"/>
  <c r="F363" i="4"/>
  <c r="F383" i="4"/>
  <c r="F78" i="5"/>
  <c r="F90" i="6"/>
  <c r="D89" i="6"/>
  <c r="B150" i="9"/>
  <c r="G290" i="9"/>
  <c r="F36" i="6"/>
  <c r="D35" i="6"/>
  <c r="D5" i="7"/>
  <c r="B146" i="9"/>
  <c r="E296" i="9"/>
  <c r="B296" i="9" s="1"/>
  <c r="H518" i="1"/>
  <c r="H520" i="1"/>
  <c r="H526" i="1"/>
  <c r="H528" i="1"/>
  <c r="H530" i="1"/>
  <c r="H534" i="1"/>
  <c r="H536" i="1"/>
  <c r="H538" i="1"/>
  <c r="H540" i="1"/>
  <c r="H542" i="1"/>
  <c r="H544" i="1"/>
  <c r="H546" i="1"/>
  <c r="H548" i="1"/>
  <c r="H550" i="1"/>
  <c r="H552" i="1"/>
  <c r="H554" i="1"/>
  <c r="H556" i="1"/>
  <c r="H558" i="1"/>
  <c r="H560" i="1"/>
  <c r="H564" i="1"/>
  <c r="H566" i="1"/>
  <c r="H570" i="1"/>
  <c r="H572" i="1"/>
  <c r="H576" i="1"/>
  <c r="H578" i="1"/>
  <c r="H580" i="1"/>
  <c r="H582" i="1"/>
  <c r="H584" i="1"/>
  <c r="H586" i="1"/>
  <c r="H590" i="1"/>
  <c r="H592" i="1"/>
  <c r="H594" i="1"/>
  <c r="H596" i="1"/>
  <c r="H598" i="1"/>
  <c r="H600" i="1"/>
  <c r="H602" i="1"/>
  <c r="H604" i="1"/>
  <c r="H606" i="1"/>
  <c r="H608" i="1"/>
  <c r="H610" i="1"/>
  <c r="H612" i="1"/>
  <c r="H614" i="1"/>
  <c r="H616" i="1"/>
  <c r="H618" i="1"/>
  <c r="H620" i="1"/>
  <c r="H622" i="1"/>
  <c r="H624" i="1"/>
  <c r="H626" i="1"/>
  <c r="H628" i="1"/>
  <c r="H632" i="1"/>
  <c r="H1437" i="1"/>
  <c r="J1439" i="1"/>
  <c r="J1441" i="1"/>
  <c r="J1443" i="1"/>
  <c r="J1445" i="1"/>
  <c r="J1447" i="1"/>
  <c r="J1449" i="1"/>
  <c r="J1451" i="1"/>
  <c r="J1455" i="1"/>
  <c r="J1457" i="1"/>
  <c r="J1459" i="1"/>
  <c r="H1461" i="1"/>
  <c r="J1463" i="1"/>
  <c r="J1465" i="1"/>
  <c r="J1467" i="1"/>
  <c r="J1471" i="1"/>
  <c r="J1473" i="1"/>
  <c r="J1477" i="1"/>
  <c r="J1479" i="1"/>
  <c r="D7" i="4"/>
  <c r="D44" i="4"/>
  <c r="D50" i="4"/>
  <c r="F68" i="4"/>
  <c r="F74" i="4"/>
  <c r="F83" i="4"/>
  <c r="D124" i="4"/>
  <c r="D133" i="4"/>
  <c r="D139" i="4"/>
  <c r="D152" i="4"/>
  <c r="F164" i="4"/>
  <c r="D196" i="4"/>
  <c r="F259" i="4"/>
  <c r="D311" i="4"/>
  <c r="D344" i="4"/>
  <c r="F364" i="4"/>
  <c r="D643" i="4"/>
  <c r="D421" i="4"/>
  <c r="D472" i="4"/>
  <c r="D484" i="4"/>
  <c r="E143" i="9"/>
  <c r="B143" i="9" s="1"/>
  <c r="F19" i="5"/>
  <c r="H290" i="9"/>
  <c r="F170" i="5"/>
  <c r="E176" i="5"/>
  <c r="D190" i="5"/>
  <c r="F250" i="5"/>
  <c r="F6" i="6"/>
  <c r="D5" i="6"/>
  <c r="E5" i="7"/>
  <c r="B275" i="9"/>
  <c r="B158" i="9"/>
  <c r="B289" i="9"/>
  <c r="F246" i="5"/>
  <c r="F259" i="5"/>
  <c r="F115" i="6"/>
  <c r="B147" i="9"/>
  <c r="B151" i="9"/>
  <c r="B155" i="9"/>
  <c r="B159" i="9"/>
  <c r="F277" i="9"/>
  <c r="E288" i="9"/>
  <c r="B288" i="9" s="1"/>
  <c r="B293" i="9"/>
  <c r="B297" i="9"/>
  <c r="B301" i="9"/>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206" i="5"/>
  <c r="F5" i="6"/>
  <c r="D141"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G1222" i="1" l="1"/>
  <c r="H1222" i="1"/>
  <c r="G1481" i="1"/>
  <c r="D42" i="8"/>
  <c r="H19" i="9" s="1"/>
  <c r="E19" i="9" s="1"/>
  <c r="B19" i="9" s="1"/>
  <c r="G638" i="1"/>
  <c r="D6" i="5"/>
  <c r="H20" i="3"/>
  <c r="C985" i="1"/>
  <c r="C522" i="1"/>
  <c r="F528" i="4"/>
  <c r="I29" i="3"/>
  <c r="D1436" i="1"/>
  <c r="F124" i="4"/>
  <c r="C120" i="1"/>
  <c r="E636" i="4"/>
  <c r="D630" i="1" s="1"/>
  <c r="D522" i="1"/>
  <c r="F114" i="6"/>
  <c r="H27" i="3"/>
  <c r="C1408" i="1"/>
  <c r="F224" i="4"/>
  <c r="C220" i="1"/>
  <c r="H24" i="3"/>
  <c r="C1299" i="1"/>
  <c r="D1153" i="1"/>
  <c r="I22" i="3"/>
  <c r="F421" i="4"/>
  <c r="D420" i="4"/>
  <c r="C415" i="1"/>
  <c r="F311" i="4"/>
  <c r="D298" i="4"/>
  <c r="C306" i="1"/>
  <c r="D151" i="4"/>
  <c r="C148" i="1"/>
  <c r="F44" i="4"/>
  <c r="C40" i="1"/>
  <c r="E290" i="9"/>
  <c r="B290" i="9" s="1"/>
  <c r="E141" i="6"/>
  <c r="I24" i="3"/>
  <c r="D1299" i="1"/>
  <c r="F118" i="5"/>
  <c r="C1096" i="1"/>
  <c r="D990" i="1"/>
  <c r="E7" i="5"/>
  <c r="F163" i="4"/>
  <c r="C159" i="1"/>
  <c r="E407" i="4"/>
  <c r="D402" i="1" s="1"/>
  <c r="D293" i="1"/>
  <c r="F106" i="4"/>
  <c r="C102" i="1"/>
  <c r="C1453" i="1"/>
  <c r="H30" i="3"/>
  <c r="F245" i="5"/>
  <c r="G310" i="9"/>
  <c r="E310" i="9" s="1"/>
  <c r="B310" i="9" s="1"/>
  <c r="C1167" i="1"/>
  <c r="F472" i="4"/>
  <c r="C466" i="1"/>
  <c r="F344" i="4"/>
  <c r="C339" i="1"/>
  <c r="F50" i="4"/>
  <c r="C46" i="1"/>
  <c r="F593" i="4"/>
  <c r="C587" i="1"/>
  <c r="F12" i="5"/>
  <c r="C990" i="1"/>
  <c r="D408" i="4"/>
  <c r="C345" i="1"/>
  <c r="I35" i="3"/>
  <c r="C1518" i="1"/>
  <c r="E166" i="9"/>
  <c r="B166" i="9" s="1"/>
  <c r="E21" i="9"/>
  <c r="B21" i="9" s="1"/>
  <c r="G1454" i="1"/>
  <c r="G568" i="1"/>
  <c r="F643" i="4"/>
  <c r="C637" i="1"/>
  <c r="F139" i="4"/>
  <c r="C135" i="1"/>
  <c r="F7" i="4"/>
  <c r="D6" i="4"/>
  <c r="C3" i="1"/>
  <c r="G316" i="9"/>
  <c r="E316" i="9" s="1"/>
  <c r="C1436" i="1"/>
  <c r="H29" i="3"/>
  <c r="F82" i="4"/>
  <c r="C78" i="1"/>
  <c r="E237" i="5"/>
  <c r="H574" i="1"/>
  <c r="F567" i="4"/>
  <c r="C561" i="1"/>
  <c r="G311" i="9"/>
  <c r="E311" i="9" s="1"/>
  <c r="B311" i="9" s="1"/>
  <c r="C1183" i="1"/>
  <c r="F213" i="9"/>
  <c r="B213" i="9" s="1"/>
  <c r="F190" i="5"/>
  <c r="F350" i="4"/>
  <c r="G523" i="1"/>
  <c r="F484" i="4"/>
  <c r="C478" i="1"/>
  <c r="F196" i="4"/>
  <c r="C192" i="1"/>
  <c r="F133" i="4"/>
  <c r="C129" i="1"/>
  <c r="F35" i="6"/>
  <c r="H25" i="3"/>
  <c r="C1329" i="1"/>
  <c r="F89" i="6"/>
  <c r="C1383" i="1"/>
  <c r="D176" i="5"/>
  <c r="D1046" i="1"/>
  <c r="I21" i="3"/>
  <c r="F69" i="5"/>
  <c r="D68" i="5"/>
  <c r="C1047" i="1"/>
  <c r="E408" i="4"/>
  <c r="D403" i="1" s="1"/>
  <c r="D345" i="1"/>
  <c r="F252" i="4"/>
  <c r="C248" i="1"/>
  <c r="D1408" i="1"/>
  <c r="I27" i="3"/>
  <c r="F238" i="5"/>
  <c r="D237" i="5"/>
  <c r="C1215" i="1"/>
  <c r="E635" i="4"/>
  <c r="D629" i="1" s="1"/>
  <c r="D414" i="1"/>
  <c r="E151" i="4"/>
  <c r="K1451" i="9"/>
  <c r="F141" i="6"/>
  <c r="H28" i="3"/>
  <c r="C1435" i="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3" i="9" l="1"/>
  <c r="E313" i="9" s="1"/>
  <c r="B313" i="9" s="1"/>
  <c r="G314" i="9"/>
  <c r="E314" i="9" s="1"/>
  <c r="B314" i="9" s="1"/>
  <c r="C1517" i="1"/>
  <c r="G1517" i="1" s="1"/>
  <c r="I34" i="3"/>
  <c r="H1383" i="1"/>
  <c r="G1383" i="1"/>
  <c r="D1214" i="1"/>
  <c r="I23" i="3"/>
  <c r="H1436" i="1"/>
  <c r="G1436" i="1"/>
  <c r="F408" i="4"/>
  <c r="C403" i="1"/>
  <c r="H102" i="1"/>
  <c r="G102" i="1"/>
  <c r="H159" i="1"/>
  <c r="G159" i="1"/>
  <c r="H1096" i="1"/>
  <c r="G1096" i="1"/>
  <c r="I28" i="3"/>
  <c r="D1435" i="1"/>
  <c r="H148" i="1"/>
  <c r="G148" i="1"/>
  <c r="H120" i="1"/>
  <c r="G120" i="1"/>
  <c r="G318" i="9"/>
  <c r="E318" i="9" s="1"/>
  <c r="B318" i="9" s="1"/>
  <c r="H1215" i="1"/>
  <c r="G1215" i="1"/>
  <c r="H129" i="1"/>
  <c r="G129" i="1"/>
  <c r="H478" i="1"/>
  <c r="G478" i="1"/>
  <c r="H561" i="1"/>
  <c r="G561" i="1"/>
  <c r="H78" i="1"/>
  <c r="G78" i="1"/>
  <c r="B316" i="9"/>
  <c r="E315" i="9"/>
  <c r="I10" i="3" s="1"/>
  <c r="H135" i="1"/>
  <c r="G135" i="1"/>
  <c r="H1518" i="1"/>
  <c r="G1518" i="1"/>
  <c r="H990" i="1"/>
  <c r="G990" i="1"/>
  <c r="H46" i="1"/>
  <c r="G46" i="1"/>
  <c r="H466" i="1"/>
  <c r="G466" i="1"/>
  <c r="D289" i="4"/>
  <c r="H17" i="3"/>
  <c r="C147" i="1"/>
  <c r="F151" i="4"/>
  <c r="H415" i="1"/>
  <c r="G415" i="1"/>
  <c r="H220" i="1"/>
  <c r="G220" i="1"/>
  <c r="H522" i="1"/>
  <c r="G522" i="1"/>
  <c r="C984" i="1"/>
  <c r="F6" i="5"/>
  <c r="E289" i="4"/>
  <c r="I17" i="3"/>
  <c r="D147" i="1"/>
  <c r="F237" i="5"/>
  <c r="H23" i="3"/>
  <c r="C1214" i="1"/>
  <c r="H248" i="1"/>
  <c r="G248" i="1"/>
  <c r="H1047" i="1"/>
  <c r="G1047" i="1"/>
  <c r="H1329" i="1"/>
  <c r="G1329" i="1"/>
  <c r="H3" i="1"/>
  <c r="G3" i="1"/>
  <c r="E6" i="5"/>
  <c r="I20" i="3"/>
  <c r="D985" i="1"/>
  <c r="H985" i="1" s="1"/>
  <c r="H40" i="1"/>
  <c r="G40" i="1"/>
  <c r="H306" i="1"/>
  <c r="G306" i="1"/>
  <c r="D635" i="4"/>
  <c r="C414" i="1"/>
  <c r="F420" i="4"/>
  <c r="E175" i="5"/>
  <c r="D1152" i="1" s="1"/>
  <c r="D636" i="4"/>
  <c r="F7" i="5"/>
  <c r="F68" i="5"/>
  <c r="H21" i="3"/>
  <c r="C1046" i="1"/>
  <c r="F176" i="5"/>
  <c r="H22" i="3"/>
  <c r="D175" i="5"/>
  <c r="C1153" i="1"/>
  <c r="H192" i="1"/>
  <c r="G192" i="1"/>
  <c r="H1183" i="1"/>
  <c r="G1183" i="1"/>
  <c r="H16" i="3"/>
  <c r="C2" i="1"/>
  <c r="D412" i="4"/>
  <c r="F6" i="4"/>
  <c r="D290" i="4"/>
  <c r="H637" i="1"/>
  <c r="G637" i="1"/>
  <c r="H345" i="1"/>
  <c r="G345" i="1"/>
  <c r="H587" i="1"/>
  <c r="G587" i="1"/>
  <c r="H339" i="1"/>
  <c r="G339" i="1"/>
  <c r="H1167" i="1"/>
  <c r="G1167" i="1"/>
  <c r="H1453" i="1"/>
  <c r="G1453" i="1"/>
  <c r="D407" i="4"/>
  <c r="C293" i="1"/>
  <c r="F298" i="4"/>
  <c r="H1299" i="1"/>
  <c r="G1299" i="1"/>
  <c r="H1408" i="1"/>
  <c r="G1408" i="1"/>
  <c r="D633" i="1"/>
  <c r="H1435" i="1"/>
  <c r="G1435" i="1"/>
  <c r="H9" i="3"/>
  <c r="H1517" i="1" l="1"/>
  <c r="E312" i="9"/>
  <c r="H11" i="3"/>
  <c r="N3" i="9" s="1"/>
  <c r="E317" i="9"/>
  <c r="I9" i="3" s="1"/>
  <c r="H1153" i="1"/>
  <c r="G1153" i="1"/>
  <c r="H1046" i="1"/>
  <c r="G1046" i="1"/>
  <c r="F636" i="4"/>
  <c r="C630" i="1"/>
  <c r="F635" i="4"/>
  <c r="C629" i="1"/>
  <c r="H1214" i="1"/>
  <c r="G1214" i="1"/>
  <c r="H293" i="1"/>
  <c r="G293" i="1"/>
  <c r="D639" i="4"/>
  <c r="D414" i="4"/>
  <c r="F412" i="4"/>
  <c r="C407" i="1"/>
  <c r="F175" i="5"/>
  <c r="C1152" i="1"/>
  <c r="D285" i="1"/>
  <c r="E290" i="4"/>
  <c r="D286" i="1" s="1"/>
  <c r="E413" i="4"/>
  <c r="E291" i="4"/>
  <c r="D287" i="1" s="1"/>
  <c r="H147" i="1"/>
  <c r="G147" i="1"/>
  <c r="G985" i="1"/>
  <c r="F407" i="4"/>
  <c r="C402" i="1"/>
  <c r="G2" i="1"/>
  <c r="H2" i="1"/>
  <c r="G285" i="9"/>
  <c r="E285" i="9" s="1"/>
  <c r="B285" i="9" s="1"/>
  <c r="F290" i="4"/>
  <c r="C286" i="1"/>
  <c r="H414" i="1"/>
  <c r="G414" i="1"/>
  <c r="H278" i="9"/>
  <c r="D984" i="1"/>
  <c r="H984" i="1" s="1"/>
  <c r="G278" i="9"/>
  <c r="C285" i="1"/>
  <c r="F289" i="4"/>
  <c r="D291" i="4"/>
  <c r="D413" i="4"/>
  <c r="H403" i="1"/>
  <c r="G403" i="1"/>
  <c r="K3" i="9"/>
  <c r="I11" i="3" l="1"/>
  <c r="H8" i="3"/>
  <c r="M3" i="9" s="1"/>
  <c r="D415" i="4"/>
  <c r="F413" i="4"/>
  <c r="C408" i="1"/>
  <c r="D640" i="4"/>
  <c r="E278" i="9"/>
  <c r="G984" i="1"/>
  <c r="H407" i="1"/>
  <c r="G407" i="1"/>
  <c r="H629" i="1"/>
  <c r="G629" i="1"/>
  <c r="F291" i="4"/>
  <c r="C287" i="1"/>
  <c r="H286" i="1"/>
  <c r="G286" i="1"/>
  <c r="H402" i="1"/>
  <c r="G402" i="1"/>
  <c r="H1152" i="1"/>
  <c r="G1152" i="1"/>
  <c r="F414" i="4"/>
  <c r="C409" i="1"/>
  <c r="H630" i="1"/>
  <c r="G630" i="1"/>
  <c r="H285" i="1"/>
  <c r="G285" i="1"/>
  <c r="D408" i="1"/>
  <c r="E414" i="4"/>
  <c r="E640" i="4"/>
  <c r="E415" i="4"/>
  <c r="D410" i="1" s="1"/>
  <c r="C633" i="1"/>
  <c r="F639" i="4"/>
  <c r="H287" i="1" l="1"/>
  <c r="G287" i="1"/>
  <c r="D642" i="4"/>
  <c r="F640" i="4"/>
  <c r="C634" i="1"/>
  <c r="E642" i="4"/>
  <c r="E641" i="4"/>
  <c r="D634" i="1"/>
  <c r="H408" i="1"/>
  <c r="G408" i="1"/>
  <c r="D641" i="4"/>
  <c r="D409" i="1"/>
  <c r="G409" i="1" s="1"/>
  <c r="G633" i="1"/>
  <c r="H633" i="1"/>
  <c r="E277" i="9"/>
  <c r="I8" i="3" s="1"/>
  <c r="B278" i="9"/>
  <c r="C410" i="1"/>
  <c r="F415" i="4"/>
  <c r="E646" i="4" l="1"/>
  <c r="D636" i="1"/>
  <c r="H634" i="1"/>
  <c r="G634" i="1"/>
  <c r="H410" i="1"/>
  <c r="G410" i="1"/>
  <c r="H409" i="1"/>
  <c r="F641" i="4"/>
  <c r="D645" i="4"/>
  <c r="C635" i="1"/>
  <c r="D635" i="1"/>
  <c r="E645" i="4"/>
  <c r="C636" i="1"/>
  <c r="D646" i="4"/>
  <c r="F642" i="4"/>
  <c r="G276" i="9" l="1"/>
  <c r="E276" i="9" s="1"/>
  <c r="B276" i="9" s="1"/>
  <c r="F646" i="4"/>
  <c r="H19" i="3"/>
  <c r="C640" i="1"/>
  <c r="G635" i="1"/>
  <c r="H635" i="1"/>
  <c r="H636" i="1"/>
  <c r="G636" i="1"/>
  <c r="F645" i="4"/>
  <c r="H18" i="3"/>
  <c r="C639" i="1"/>
  <c r="I18" i="3"/>
  <c r="D639" i="1"/>
  <c r="D640" i="1"/>
  <c r="H7" i="3" s="1"/>
  <c r="J3" i="9" s="1"/>
  <c r="I19" i="3"/>
  <c r="G640" i="1" l="1"/>
  <c r="H640" i="1"/>
  <c r="H639" i="1"/>
  <c r="G639" i="1"/>
  <c r="H274" i="9"/>
  <c r="H18" i="9"/>
  <c r="H17" i="9"/>
  <c r="J5" i="9"/>
  <c r="K6" i="9"/>
  <c r="I8" i="9"/>
  <c r="J9" i="9"/>
  <c r="I11" i="9"/>
  <c r="J12" i="9"/>
  <c r="K13" i="9"/>
  <c r="M15" i="9"/>
  <c r="I7" i="9"/>
  <c r="K9" i="9"/>
  <c r="J11" i="9"/>
  <c r="G15" i="9"/>
  <c r="G274" i="9"/>
  <c r="G18" i="9"/>
  <c r="G17" i="9"/>
  <c r="K5" i="9"/>
  <c r="J8" i="9"/>
  <c r="K12" i="9"/>
  <c r="G16" i="9"/>
  <c r="M272" i="9"/>
  <c r="J17" i="9"/>
  <c r="M16" i="9"/>
  <c r="I6" i="9"/>
  <c r="J7" i="9"/>
  <c r="K8" i="9"/>
  <c r="J10" i="9"/>
  <c r="K11" i="9"/>
  <c r="I13" i="9"/>
  <c r="H15" i="9"/>
  <c r="H16" i="9"/>
  <c r="L272" i="9"/>
  <c r="I17" i="9"/>
  <c r="I5" i="9"/>
  <c r="J6" i="9"/>
  <c r="K7" i="9"/>
  <c r="I9" i="9"/>
  <c r="K10" i="9"/>
  <c r="I12" i="9"/>
  <c r="J13" i="9"/>
  <c r="L15" i="9"/>
  <c r="L16" i="9"/>
  <c r="F15" i="9" l="1"/>
  <c r="E12" i="9"/>
  <c r="B12" i="9" s="1"/>
  <c r="E9" i="9"/>
  <c r="B9" i="9" s="1"/>
  <c r="F16" i="9"/>
  <c r="E274" i="9"/>
  <c r="E5" i="9"/>
  <c r="B5" i="9" s="1"/>
  <c r="E7" i="9"/>
  <c r="B7" i="9" s="1"/>
  <c r="E11" i="9"/>
  <c r="B11" i="9" s="1"/>
  <c r="E13" i="9"/>
  <c r="B13" i="9" s="1"/>
  <c r="E18" i="9"/>
  <c r="B18" i="9" s="1"/>
  <c r="E15" i="9"/>
  <c r="E20" i="9"/>
  <c r="I7" i="3" s="1"/>
  <c r="B274" i="9"/>
  <c r="F272" i="9"/>
  <c r="E6" i="9"/>
  <c r="B6" i="9" s="1"/>
  <c r="E16" i="9"/>
  <c r="B16" i="9" s="1"/>
  <c r="E17" i="9"/>
  <c r="B17" i="9" s="1"/>
  <c r="E8" i="9"/>
  <c r="B8" i="9" s="1"/>
  <c r="E10" i="9"/>
  <c r="B10" i="9" s="1"/>
  <c r="F14" i="9" l="1"/>
  <c r="B272" i="9"/>
  <c r="F20"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<sst xmlns="http://schemas.openxmlformats.org/spreadsheetml/2006/main" count="4374" uniqueCount="3426">
  <si>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</si>
  <si>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</si>
  <si>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</si>
  <si>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</si>
  <si>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</si>
  <si>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</si>
  <si>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</si>
  <si>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</si>
  <si>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</si>
  <si>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</si>
  <si>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</si>
  <si>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</si>
  <si>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</si>
  <si>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</si>
  <si>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</si>
  <si>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</si>
  <si>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</si>
  <si>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</si>
  <si>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</si>
  <si>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</si>
  <si>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</si>
  <si>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</si>
  <si>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</si>
  <si>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</si>
  <si>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</si>
  <si>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</si>
  <si>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</si>
  <si>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</si>
  <si>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</si>
  <si>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</si>
  <si>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</si>
  <si>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GORNJI MIHALJEVEC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</si>
  <si>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</si>
  <si>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</si>
  <si>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</si>
  <si>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</si>
  <si>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</si>
  <si>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</si>
  <si>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</si>
  <si>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</si>
  <si>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</si>
  <si>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</si>
  <si>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</si>
  <si>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</si>
  <si>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</si>
  <si>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</si>
  <si>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</si>
  <si>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</si>
  <si>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</si>
  <si>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13756 - OSNOVNA ŠKOLA GORNJI MIHALJEVEC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</si>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</sst>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684360.59</v>
      </c>
      <c r="D2" s="6">
        <f>'PR-RAS'!E6</f>
        <v>767670.63000000012</v>
      </c>
      <c r="E2" s="6">
        <v>0</v>
      </c>
      <c r="F2" s="6">
        <v>0</v>
      </c>
      <c r="G2" s="7">
        <f t="shared" ref="G2:G264" si="0">(B2/1000)*(C2*1+D2*2)</f>
        <v>2219.7018499999999</v>
      </c>
      <c r="H2" s="7">
        <f t="shared" ref="H2:H264" si="1">ABS(C2-ROUND(C2,0))+ABS(D2-ROUND(D2,0))</f>
        <v>0.77999999991152436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551939.71000000008</v>
      </c>
      <c r="D46" s="1">
        <f>'PR-RAS'!E50</f>
        <v>717147.98</v>
      </c>
      <c r="E46" s="1">
        <v>0</v>
      </c>
      <c r="F46" s="1">
        <v>0</v>
      </c>
      <c r="G46" s="2">
        <f t="shared" si="0"/>
        <v>89380.605149999988</v>
      </c>
      <c r="H46" s="2">
        <f t="shared" si="1"/>
        <v>0.30999999993946403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548767.4</v>
      </c>
      <c r="D64" s="1">
        <f>'PR-RAS'!E68</f>
        <v>701954.48</v>
      </c>
      <c r="E64" s="1">
        <v>0</v>
      </c>
      <c r="F64" s="1">
        <v>0</v>
      </c>
      <c r="G64" s="2">
        <f t="shared" si="0"/>
        <v>123018.61068</v>
      </c>
      <c r="H64" s="2">
        <f t="shared" si="1"/>
        <v>0.88000000000465661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546755.24</v>
      </c>
      <c r="D65" s="1">
        <f>'PR-RAS'!E69</f>
        <v>697722.58</v>
      </c>
      <c r="E65" s="1">
        <v>0</v>
      </c>
      <c r="F65" s="1">
        <v>0</v>
      </c>
      <c r="G65" s="2">
        <f t="shared" si="0"/>
        <v>124300.8256</v>
      </c>
      <c r="H65" s="2">
        <f t="shared" si="1"/>
        <v>0.66000000003259629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2012.16</v>
      </c>
      <c r="D66" s="1">
        <f>'PR-RAS'!E70</f>
        <v>4231.8999999999996</v>
      </c>
      <c r="E66" s="1">
        <v>0</v>
      </c>
      <c r="F66" s="1">
        <v>0</v>
      </c>
      <c r="G66" s="2">
        <f t="shared" si="0"/>
        <v>680.93739999999991</v>
      </c>
      <c r="H66" s="2">
        <f t="shared" si="1"/>
        <v>0.26000000000044565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3172.31</v>
      </c>
      <c r="D70" s="1">
        <f>'PR-RAS'!E74</f>
        <v>15193.5</v>
      </c>
      <c r="E70" s="1">
        <v>0</v>
      </c>
      <c r="F70" s="1">
        <v>0</v>
      </c>
      <c r="G70" s="2">
        <f t="shared" si="0"/>
        <v>2315.5923900000003</v>
      </c>
      <c r="H70" s="2">
        <f t="shared" si="1"/>
        <v>0.80999999999994543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3172.31</v>
      </c>
      <c r="D71" s="1">
        <f>'PR-RAS'!E75</f>
        <v>15193.5</v>
      </c>
      <c r="E71" s="1">
        <v>0</v>
      </c>
      <c r="F71" s="1">
        <v>0</v>
      </c>
      <c r="G71" s="2">
        <f t="shared" si="0"/>
        <v>2349.1516999999999</v>
      </c>
      <c r="H71" s="2">
        <f t="shared" si="1"/>
        <v>0.80999999999994543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4.1100000000000003</v>
      </c>
      <c r="D78" s="1">
        <f>'PR-RAS'!E82</f>
        <v>6.31</v>
      </c>
      <c r="E78" s="1">
        <v>0</v>
      </c>
      <c r="F78" s="1">
        <v>0</v>
      </c>
      <c r="G78" s="2">
        <f t="shared" si="0"/>
        <v>1.2882100000000001</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4.1100000000000003</v>
      </c>
      <c r="D79" s="1">
        <f>'PR-RAS'!E83</f>
        <v>6.31</v>
      </c>
      <c r="E79" s="1">
        <v>0</v>
      </c>
      <c r="F79" s="1">
        <v>0</v>
      </c>
      <c r="G79" s="2">
        <f t="shared" si="0"/>
        <v>1.30494</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4.1100000000000003</v>
      </c>
      <c r="D81" s="1">
        <f>'PR-RAS'!E85</f>
        <v>6.31</v>
      </c>
      <c r="E81" s="1">
        <v>0</v>
      </c>
      <c r="F81" s="1">
        <v>0</v>
      </c>
      <c r="G81" s="2">
        <f t="shared" si="0"/>
        <v>1.3384</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16547.87</v>
      </c>
      <c r="D102" s="1">
        <f>'PR-RAS'!E106</f>
        <v>10059.26</v>
      </c>
      <c r="E102" s="1">
        <v>0</v>
      </c>
      <c r="F102" s="1">
        <v>0</v>
      </c>
      <c r="G102" s="2">
        <f t="shared" si="0"/>
        <v>3703.30539</v>
      </c>
      <c r="H102" s="2">
        <f t="shared" si="1"/>
        <v>0.39000000000123691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16547.87</v>
      </c>
      <c r="D108" s="1">
        <f>'PR-RAS'!E112</f>
        <v>10059.26</v>
      </c>
      <c r="E108" s="1">
        <v>0</v>
      </c>
      <c r="F108" s="1">
        <v>0</v>
      </c>
      <c r="G108" s="2">
        <f t="shared" si="0"/>
        <v>3923.3037300000001</v>
      </c>
      <c r="H108" s="2">
        <f t="shared" si="1"/>
        <v>0.39000000000123691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16547.87</v>
      </c>
      <c r="D113" s="1">
        <f>'PR-RAS'!E117</f>
        <v>10059.26</v>
      </c>
      <c r="E113" s="1">
        <v>0</v>
      </c>
      <c r="F113" s="1">
        <v>0</v>
      </c>
      <c r="G113" s="2">
        <f t="shared" si="0"/>
        <v>4106.6356800000003</v>
      </c>
      <c r="H113" s="2">
        <f t="shared" si="1"/>
        <v>0.39000000000123691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2333.6999999999998</v>
      </c>
      <c r="D120" s="1">
        <f>'PR-RAS'!E124</f>
        <v>3131.67</v>
      </c>
      <c r="E120" s="1">
        <v>0</v>
      </c>
      <c r="F120" s="1">
        <v>0</v>
      </c>
      <c r="G120" s="2">
        <f t="shared" si="0"/>
        <v>1023.04776</v>
      </c>
      <c r="H120" s="2">
        <f t="shared" si="1"/>
        <v>0.63000000000010914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2333.6999999999998</v>
      </c>
      <c r="D124" s="1">
        <f>'PR-RAS'!E128</f>
        <v>3131.67</v>
      </c>
      <c r="E124" s="1">
        <v>0</v>
      </c>
      <c r="F124" s="1">
        <v>0</v>
      </c>
      <c r="G124" s="2">
        <f t="shared" si="0"/>
        <v>1057.4359200000001</v>
      </c>
      <c r="H124" s="2">
        <f t="shared" si="1"/>
        <v>0.63000000000010914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2333.6999999999998</v>
      </c>
      <c r="D125" s="1">
        <f>'PR-RAS'!E129</f>
        <v>2481.67</v>
      </c>
      <c r="E125" s="1">
        <v>0</v>
      </c>
      <c r="F125" s="1">
        <v>0</v>
      </c>
      <c r="G125" s="2">
        <f t="shared" si="0"/>
        <v>904.83295999999996</v>
      </c>
      <c r="H125" s="2">
        <f t="shared" si="1"/>
        <v>0.63000000000010914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650</v>
      </c>
      <c r="E126" s="1">
        <v>0</v>
      </c>
      <c r="F126" s="1">
        <v>0</v>
      </c>
      <c r="G126" s="2">
        <f t="shared" si="0"/>
        <v>162.5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113535.2</v>
      </c>
      <c r="D129" s="1">
        <f>'PR-RAS'!E133</f>
        <v>37325.410000000003</v>
      </c>
      <c r="E129" s="1">
        <v>0</v>
      </c>
      <c r="F129" s="1">
        <v>0</v>
      </c>
      <c r="G129" s="2">
        <f t="shared" si="0"/>
        <v>24087.810560000002</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113535.2</v>
      </c>
      <c r="D130" s="1">
        <f>'PR-RAS'!E134</f>
        <v>37325.410000000003</v>
      </c>
      <c r="E130" s="1">
        <v>0</v>
      </c>
      <c r="F130" s="1">
        <v>0</v>
      </c>
      <c r="G130" s="2">
        <f t="shared" si="0"/>
        <v>24275.996580000003</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70904.23</v>
      </c>
      <c r="D131" s="1">
        <f>'PR-RAS'!E135</f>
        <v>37325.410000000003</v>
      </c>
      <c r="E131" s="1">
        <v>0</v>
      </c>
      <c r="F131" s="1">
        <v>0</v>
      </c>
      <c r="G131" s="2">
        <f t="shared" si="0"/>
        <v>18922.156499999997</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42630.97</v>
      </c>
      <c r="D132" s="1">
        <f>'PR-RAS'!E136</f>
        <v>0</v>
      </c>
      <c r="E132" s="1">
        <v>0</v>
      </c>
      <c r="F132" s="1">
        <v>0</v>
      </c>
      <c r="G132" s="2">
        <f t="shared" si="0"/>
        <v>5584.6570700000002</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638369.19999999995</v>
      </c>
      <c r="D147" s="1">
        <f>'PR-RAS'!E151</f>
        <v>772115.09</v>
      </c>
      <c r="E147" s="1">
        <v>0</v>
      </c>
      <c r="F147" s="1">
        <v>0</v>
      </c>
      <c r="G147" s="2">
        <f t="shared" si="0"/>
        <v>318659.50947999995</v>
      </c>
      <c r="H147" s="2">
        <f t="shared" si="1"/>
        <v>0.28999999992083758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498835.29</v>
      </c>
      <c r="D148" s="1">
        <f>'PR-RAS'!E152</f>
        <v>664263.99</v>
      </c>
      <c r="E148" s="1">
        <v>0</v>
      </c>
      <c r="F148" s="1">
        <v>0</v>
      </c>
      <c r="G148" s="2">
        <f t="shared" si="0"/>
        <v>268622.40068999998</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408424.2</v>
      </c>
      <c r="D149" s="1">
        <f>'PR-RAS'!E153</f>
        <v>546760.29</v>
      </c>
      <c r="E149" s="1">
        <v>0</v>
      </c>
      <c r="F149" s="1">
        <v>0</v>
      </c>
      <c r="G149" s="2">
        <f t="shared" si="0"/>
        <v>222287.82743999999</v>
      </c>
      <c r="H149" s="2">
        <f t="shared" si="1"/>
        <v>0.49000000004889444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402523.95</v>
      </c>
      <c r="D150" s="1">
        <f>'PR-RAS'!E154</f>
        <v>535192.66</v>
      </c>
      <c r="E150" s="1">
        <v>0</v>
      </c>
      <c r="F150" s="1">
        <v>0</v>
      </c>
      <c r="G150" s="2">
        <f t="shared" si="0"/>
        <v>219463.48123</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5900.25</v>
      </c>
      <c r="D152" s="1">
        <f>'PR-RAS'!E156</f>
        <v>11567.63</v>
      </c>
      <c r="E152" s="1">
        <v>0</v>
      </c>
      <c r="F152" s="1">
        <v>0</v>
      </c>
      <c r="G152" s="2">
        <f t="shared" si="0"/>
        <v>4384.3620099999998</v>
      </c>
      <c r="H152" s="2">
        <f t="shared" si="1"/>
        <v>0.62000000000080036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23766.54</v>
      </c>
      <c r="D154" s="1">
        <f>'PR-RAS'!E158</f>
        <v>27689.99</v>
      </c>
      <c r="E154" s="1">
        <v>0</v>
      </c>
      <c r="F154" s="1">
        <v>0</v>
      </c>
      <c r="G154" s="2">
        <f t="shared" si="0"/>
        <v>12109.41756</v>
      </c>
      <c r="H154" s="2">
        <f t="shared" si="1"/>
        <v>0.46999999999752617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66644.55</v>
      </c>
      <c r="D155" s="1">
        <f>'PR-RAS'!E159</f>
        <v>89813.71</v>
      </c>
      <c r="E155" s="1">
        <v>0</v>
      </c>
      <c r="F155" s="1">
        <v>0</v>
      </c>
      <c r="G155" s="2">
        <f t="shared" si="0"/>
        <v>37925.883380000007</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66644.55</v>
      </c>
      <c r="D157" s="1">
        <f>'PR-RAS'!E161</f>
        <v>89813.71</v>
      </c>
      <c r="E157" s="1">
        <v>0</v>
      </c>
      <c r="F157" s="1">
        <v>0</v>
      </c>
      <c r="G157" s="2">
        <f t="shared" si="0"/>
        <v>38418.427320000003</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131758.24</v>
      </c>
      <c r="D159" s="1">
        <f>'PR-RAS'!E163</f>
        <v>98641.04</v>
      </c>
      <c r="E159" s="1">
        <v>0</v>
      </c>
      <c r="F159" s="1">
        <v>0</v>
      </c>
      <c r="G159" s="2">
        <f t="shared" si="0"/>
        <v>51988.370559999996</v>
      </c>
      <c r="H159" s="2">
        <f t="shared" si="1"/>
        <v>0.27999999998428393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19975.799999999996</v>
      </c>
      <c r="D160" s="1">
        <f>'PR-RAS'!E164</f>
        <v>22323.57</v>
      </c>
      <c r="E160" s="1">
        <v>0</v>
      </c>
      <c r="F160" s="1">
        <v>0</v>
      </c>
      <c r="G160" s="2">
        <f t="shared" si="0"/>
        <v>10275.04746</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1841.76</v>
      </c>
      <c r="D161" s="1">
        <f>'PR-RAS'!E165</f>
        <v>2727.7</v>
      </c>
      <c r="E161" s="1">
        <v>0</v>
      </c>
      <c r="F161" s="1">
        <v>0</v>
      </c>
      <c r="G161" s="2">
        <f t="shared" si="0"/>
        <v>1167.5455999999999</v>
      </c>
      <c r="H161" s="2">
        <f t="shared" si="1"/>
        <v>0.54000000000019099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17167.98</v>
      </c>
      <c r="D162" s="1">
        <f>'PR-RAS'!E166</f>
        <v>17944.07</v>
      </c>
      <c r="E162" s="1">
        <v>0</v>
      </c>
      <c r="F162" s="1">
        <v>0</v>
      </c>
      <c r="G162" s="2">
        <f t="shared" si="0"/>
        <v>8542.035319999999</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288.45999999999998</v>
      </c>
      <c r="D163" s="1">
        <f>'PR-RAS'!E167</f>
        <v>982.2</v>
      </c>
      <c r="E163" s="1">
        <v>0</v>
      </c>
      <c r="F163" s="1">
        <v>0</v>
      </c>
      <c r="G163" s="2">
        <f t="shared" si="0"/>
        <v>364.96332000000001</v>
      </c>
      <c r="H163" s="2">
        <f t="shared" si="1"/>
        <v>0.66000000000002501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677.6</v>
      </c>
      <c r="D164" s="1">
        <f>'PR-RAS'!E168</f>
        <v>669.6</v>
      </c>
      <c r="E164" s="1">
        <v>0</v>
      </c>
      <c r="F164" s="1">
        <v>0</v>
      </c>
      <c r="G164" s="2">
        <f t="shared" si="0"/>
        <v>328.73840000000007</v>
      </c>
      <c r="H164" s="2">
        <f t="shared" si="1"/>
        <v>0.79999999999995453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41273.75</v>
      </c>
      <c r="D165" s="1">
        <f>'PR-RAS'!E169</f>
        <v>44354.739999999991</v>
      </c>
      <c r="E165" s="1">
        <v>0</v>
      </c>
      <c r="F165" s="1">
        <v>0</v>
      </c>
      <c r="G165" s="2">
        <f t="shared" si="0"/>
        <v>21317.249719999996</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5377.24</v>
      </c>
      <c r="D166" s="1">
        <f>'PR-RAS'!E170</f>
        <v>5603.41</v>
      </c>
      <c r="E166" s="1">
        <v>0</v>
      </c>
      <c r="F166" s="1">
        <v>0</v>
      </c>
      <c r="G166" s="2">
        <f t="shared" si="0"/>
        <v>2736.3698999999997</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26566.97</v>
      </c>
      <c r="D167" s="1">
        <f>'PR-RAS'!E171</f>
        <v>27529.82</v>
      </c>
      <c r="E167" s="1">
        <v>0</v>
      </c>
      <c r="F167" s="1">
        <v>0</v>
      </c>
      <c r="G167" s="2">
        <f t="shared" si="0"/>
        <v>13550.017260000001</v>
      </c>
      <c r="H167" s="2">
        <f t="shared" si="1"/>
        <v>0.20999999999912689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6614.39</v>
      </c>
      <c r="D168" s="1">
        <f>'PR-RAS'!E172</f>
        <v>9266.5300000000007</v>
      </c>
      <c r="E168" s="1">
        <v>0</v>
      </c>
      <c r="F168" s="1">
        <v>0</v>
      </c>
      <c r="G168" s="2">
        <f t="shared" si="0"/>
        <v>4199.6241500000006</v>
      </c>
      <c r="H168" s="2">
        <f t="shared" si="1"/>
        <v>0.85999999999967258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371.35</v>
      </c>
      <c r="D169" s="1">
        <f>'PR-RAS'!E173</f>
        <v>428.28</v>
      </c>
      <c r="E169" s="1">
        <v>0</v>
      </c>
      <c r="F169" s="1">
        <v>0</v>
      </c>
      <c r="G169" s="2">
        <f t="shared" si="0"/>
        <v>206.28887999999998</v>
      </c>
      <c r="H169" s="2">
        <f t="shared" si="1"/>
        <v>0.62999999999999545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2310.08</v>
      </c>
      <c r="D170" s="1">
        <f>'PR-RAS'!E174</f>
        <v>1526.7</v>
      </c>
      <c r="E170" s="1">
        <v>0</v>
      </c>
      <c r="F170" s="1">
        <v>0</v>
      </c>
      <c r="G170" s="2">
        <f t="shared" si="0"/>
        <v>906.42812000000004</v>
      </c>
      <c r="H170" s="2">
        <f t="shared" si="1"/>
        <v>0.37999999999988177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33.72</v>
      </c>
      <c r="D172" s="1">
        <f>'PR-RAS'!E176</f>
        <v>0</v>
      </c>
      <c r="E172" s="1">
        <v>0</v>
      </c>
      <c r="F172" s="1">
        <v>0</v>
      </c>
      <c r="G172" s="2">
        <f t="shared" si="0"/>
        <v>5.7661199999999999</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65871.649999999994</v>
      </c>
      <c r="D173" s="1">
        <f>'PR-RAS'!E177</f>
        <v>27084.009999999995</v>
      </c>
      <c r="E173" s="1">
        <v>0</v>
      </c>
      <c r="F173" s="1">
        <v>0</v>
      </c>
      <c r="G173" s="2">
        <f t="shared" si="0"/>
        <v>20646.823239999994</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1107.8</v>
      </c>
      <c r="D174" s="1">
        <f>'PR-RAS'!E178</f>
        <v>859.99</v>
      </c>
      <c r="E174" s="1">
        <v>0</v>
      </c>
      <c r="F174" s="1">
        <v>0</v>
      </c>
      <c r="G174" s="2">
        <f t="shared" si="0"/>
        <v>489.20593999999994</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43912.56</v>
      </c>
      <c r="D175" s="1">
        <f>'PR-RAS'!E179</f>
        <v>5169.97</v>
      </c>
      <c r="E175" s="1">
        <v>0</v>
      </c>
      <c r="F175" s="1">
        <v>0</v>
      </c>
      <c r="G175" s="2">
        <f t="shared" si="0"/>
        <v>9439.9349999999995</v>
      </c>
      <c r="H175" s="2">
        <f t="shared" si="1"/>
        <v>0.47000000000207365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660</v>
      </c>
      <c r="E176" s="1">
        <v>0</v>
      </c>
      <c r="F176" s="1">
        <v>0</v>
      </c>
      <c r="G176" s="2">
        <f t="shared" si="0"/>
        <v>253.30199999999999</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1181.03</v>
      </c>
      <c r="D177" s="1">
        <f>'PR-RAS'!E181</f>
        <v>1067.3499999999999</v>
      </c>
      <c r="E177" s="1">
        <v>0</v>
      </c>
      <c r="F177" s="1">
        <v>0</v>
      </c>
      <c r="G177" s="2">
        <f t="shared" si="0"/>
        <v>583.56847999999991</v>
      </c>
      <c r="H177" s="2">
        <f t="shared" si="1"/>
        <v>0.37999999999988177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3777</v>
      </c>
      <c r="D178" s="1">
        <f>'PR-RAS'!E182</f>
        <v>4369.8100000000004</v>
      </c>
      <c r="E178" s="1">
        <v>0</v>
      </c>
      <c r="F178" s="1">
        <v>0</v>
      </c>
      <c r="G178" s="2">
        <f t="shared" si="0"/>
        <v>2215.4417400000002</v>
      </c>
      <c r="H178" s="2">
        <f t="shared" si="1"/>
        <v>0.18999999999959982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643.83000000000004</v>
      </c>
      <c r="D179" s="1">
        <f>'PR-RAS'!E183</f>
        <v>4141.82</v>
      </c>
      <c r="E179" s="1">
        <v>0</v>
      </c>
      <c r="F179" s="1">
        <v>0</v>
      </c>
      <c r="G179" s="2">
        <f t="shared" si="0"/>
        <v>1589.0896599999999</v>
      </c>
      <c r="H179" s="2">
        <f t="shared" si="1"/>
        <v>0.35000000000025011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232.28</v>
      </c>
      <c r="D180" s="1">
        <f>'PR-RAS'!E184</f>
        <v>915.96</v>
      </c>
      <c r="E180" s="1">
        <v>0</v>
      </c>
      <c r="F180" s="1">
        <v>0</v>
      </c>
      <c r="G180" s="2">
        <f t="shared" si="0"/>
        <v>369.49180000000001</v>
      </c>
      <c r="H180" s="2">
        <f t="shared" si="1"/>
        <v>0.31999999999996476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4180.59</v>
      </c>
      <c r="D181" s="1">
        <f>'PR-RAS'!E185</f>
        <v>2913.03</v>
      </c>
      <c r="E181" s="1">
        <v>0</v>
      </c>
      <c r="F181" s="1">
        <v>0</v>
      </c>
      <c r="G181" s="2">
        <f t="shared" si="0"/>
        <v>1801.1970000000001</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10709.12</v>
      </c>
      <c r="D182" s="1">
        <f>'PR-RAS'!E186</f>
        <v>6986.08</v>
      </c>
      <c r="E182" s="1">
        <v>0</v>
      </c>
      <c r="F182" s="1">
        <v>0</v>
      </c>
      <c r="G182" s="2">
        <f t="shared" si="0"/>
        <v>4467.3116799999998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4637.04</v>
      </c>
      <c r="D184" s="1">
        <f>'PR-RAS'!E188</f>
        <v>4878.72</v>
      </c>
      <c r="E184" s="1">
        <v>0</v>
      </c>
      <c r="F184" s="1">
        <v>0</v>
      </c>
      <c r="G184" s="2">
        <f t="shared" si="0"/>
        <v>2634.18984</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218.09</v>
      </c>
      <c r="D188" s="1">
        <f>'PR-RAS'!E192</f>
        <v>163.09</v>
      </c>
      <c r="E188" s="1">
        <v>0</v>
      </c>
      <c r="F188" s="1">
        <v>0</v>
      </c>
      <c r="G188" s="2">
        <f t="shared" si="0"/>
        <v>101.77848999999999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1672.39</v>
      </c>
      <c r="D189" s="1">
        <f>'PR-RAS'!E193</f>
        <v>1611.44</v>
      </c>
      <c r="E189" s="1">
        <v>0</v>
      </c>
      <c r="F189" s="1">
        <v>0</v>
      </c>
      <c r="G189" s="2">
        <f t="shared" si="0"/>
        <v>920.31076000000007</v>
      </c>
      <c r="H189" s="2">
        <f t="shared" si="1"/>
        <v>0.83000000000015461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2746.56</v>
      </c>
      <c r="D191" s="1">
        <f>'PR-RAS'!E195</f>
        <v>3104.19</v>
      </c>
      <c r="E191" s="1">
        <v>0</v>
      </c>
      <c r="F191" s="1">
        <v>0</v>
      </c>
      <c r="G191" s="2">
        <f t="shared" si="0"/>
        <v>1701.4386000000002</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567.94000000000005</v>
      </c>
      <c r="D192" s="1">
        <f>'PR-RAS'!E196</f>
        <v>616.20000000000005</v>
      </c>
      <c r="E192" s="1">
        <v>0</v>
      </c>
      <c r="F192" s="1">
        <v>0</v>
      </c>
      <c r="G192" s="2">
        <f t="shared" si="0"/>
        <v>343.86494000000005</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567.94000000000005</v>
      </c>
      <c r="D206" s="1">
        <f>'PR-RAS'!E210</f>
        <v>616.20000000000005</v>
      </c>
      <c r="E206" s="1">
        <v>0</v>
      </c>
      <c r="F206" s="1">
        <v>0</v>
      </c>
      <c r="G206" s="2">
        <f t="shared" si="0"/>
        <v>369.06970000000001</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567.87</v>
      </c>
      <c r="D207" s="1">
        <f>'PR-RAS'!E211</f>
        <v>613.69000000000005</v>
      </c>
      <c r="E207" s="1">
        <v>0</v>
      </c>
      <c r="F207" s="1">
        <v>0</v>
      </c>
      <c r="G207" s="2">
        <f t="shared" si="0"/>
        <v>369.82149999999996</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7.0000000000000007E-2</v>
      </c>
      <c r="D209" s="1">
        <f>'PR-RAS'!E213</f>
        <v>2.5099999999999998</v>
      </c>
      <c r="E209" s="1">
        <v>0</v>
      </c>
      <c r="F209" s="1">
        <v>0</v>
      </c>
      <c r="G209" s="2">
        <f t="shared" si="0"/>
        <v>1.0587199999999999</v>
      </c>
      <c r="H209" s="2">
        <f t="shared" si="1"/>
        <v>0.56000000000000028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7207.73</v>
      </c>
      <c r="D248" s="1">
        <f>'PR-RAS'!E252</f>
        <v>8593.86</v>
      </c>
      <c r="E248" s="1">
        <v>0</v>
      </c>
      <c r="F248" s="1">
        <v>0</v>
      </c>
      <c r="G248" s="2">
        <f t="shared" si="0"/>
        <v>6025.6761500000002</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7207.73</v>
      </c>
      <c r="D255" s="1">
        <f>'PR-RAS'!E259</f>
        <v>8593.86</v>
      </c>
      <c r="E255" s="1">
        <v>0</v>
      </c>
      <c r="F255" s="1">
        <v>0</v>
      </c>
      <c r="G255" s="2">
        <f t="shared" si="0"/>
        <v>6196.4443000000001</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7207.73</v>
      </c>
      <c r="D257" s="1">
        <f>'PR-RAS'!E261</f>
        <v>8593.86</v>
      </c>
      <c r="E257" s="1">
        <v>0</v>
      </c>
      <c r="F257" s="1">
        <v>0</v>
      </c>
      <c r="G257" s="2">
        <f t="shared" si="0"/>
        <v>6245.2352000000001</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638369.19999999995</v>
      </c>
      <c r="D285" s="1">
        <f>'PR-RAS'!E289</f>
        <v>772115.09</v>
      </c>
      <c r="E285" s="1">
        <v>0</v>
      </c>
      <c r="F285" s="1">
        <v>0</v>
      </c>
      <c r="G285" s="2">
        <f t="shared" si="8"/>
        <v>619858.2239199999</v>
      </c>
      <c r="H285" s="2">
        <f t="shared" si="9"/>
        <v>0.28999999992083758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45991.390000000014</v>
      </c>
      <c r="D286" s="1">
        <f>'PR-RAS'!E290</f>
        <v>0</v>
      </c>
      <c r="E286" s="1">
        <v>0</v>
      </c>
      <c r="F286" s="1">
        <v>0</v>
      </c>
      <c r="G286" s="2">
        <f t="shared" si="8"/>
        <v>13107.546150000004</v>
      </c>
      <c r="H286" s="2">
        <f t="shared" si="9"/>
        <v>0.39000000001396984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4444.4599999998463</v>
      </c>
      <c r="E287" s="1">
        <v>0</v>
      </c>
      <c r="F287" s="1">
        <v>0</v>
      </c>
      <c r="G287" s="2">
        <f t="shared" si="8"/>
        <v>2542.2311199999117</v>
      </c>
      <c r="H287" s="2">
        <f t="shared" si="9"/>
        <v>0.45999999984633178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4849.07</v>
      </c>
      <c r="D288" s="1">
        <f>'PR-RAS'!E292</f>
        <v>5758.3</v>
      </c>
      <c r="E288" s="1">
        <v>0</v>
      </c>
      <c r="F288" s="1">
        <v>0</v>
      </c>
      <c r="G288" s="2">
        <f t="shared" si="8"/>
        <v>4696.9472900000001</v>
      </c>
      <c r="H288" s="2">
        <f t="shared" si="9"/>
        <v>0.36999999999989086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45082.16</v>
      </c>
      <c r="D345" s="1">
        <f>'PR-RAS'!E350</f>
        <v>5457.01</v>
      </c>
      <c r="E345" s="1">
        <v>0</v>
      </c>
      <c r="F345" s="1">
        <v>0</v>
      </c>
      <c r="G345" s="2">
        <f t="shared" si="8"/>
        <v>19262.68592</v>
      </c>
      <c r="H345" s="2">
        <f t="shared" si="9"/>
        <v>0.17000000000371074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36962.79</v>
      </c>
      <c r="D358" s="1">
        <f>'PR-RAS'!E363</f>
        <v>5457.01</v>
      </c>
      <c r="E358" s="1">
        <v>0</v>
      </c>
      <c r="F358" s="1">
        <v>0</v>
      </c>
      <c r="G358" s="2">
        <f t="shared" si="8"/>
        <v>17092.02117</v>
      </c>
      <c r="H358" s="2">
        <f t="shared" si="9"/>
        <v>0.21999999999934516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34511.599999999999</v>
      </c>
      <c r="D359" s="1">
        <f>'PR-RAS'!E364</f>
        <v>0</v>
      </c>
      <c r="E359" s="1">
        <v>0</v>
      </c>
      <c r="F359" s="1">
        <v>0</v>
      </c>
      <c r="G359" s="2">
        <f t="shared" si="8"/>
        <v>12355.1528</v>
      </c>
      <c r="H359" s="2">
        <f t="shared" si="9"/>
        <v>0.40000000000145519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34511.599999999999</v>
      </c>
      <c r="D361" s="1">
        <f>'PR-RAS'!E366</f>
        <v>0</v>
      </c>
      <c r="E361" s="1">
        <v>0</v>
      </c>
      <c r="F361" s="1">
        <v>0</v>
      </c>
      <c r="G361" s="2">
        <f t="shared" si="8"/>
        <v>12424.175999999999</v>
      </c>
      <c r="H361" s="2">
        <f t="shared" si="9"/>
        <v>0.40000000000145519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1209.55</v>
      </c>
      <c r="E364" s="1">
        <v>0</v>
      </c>
      <c r="F364" s="1">
        <v>0</v>
      </c>
      <c r="G364" s="2">
        <f t="shared" si="8"/>
        <v>878.13329999999996</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559.54999999999995</v>
      </c>
      <c r="E365" s="1">
        <v>0</v>
      </c>
      <c r="F365" s="1">
        <v>0</v>
      </c>
      <c r="G365" s="2">
        <f t="shared" si="8"/>
        <v>407.35239999999993</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650</v>
      </c>
      <c r="E370" s="1">
        <v>0</v>
      </c>
      <c r="F370" s="1">
        <v>0</v>
      </c>
      <c r="G370" s="2">
        <f t="shared" si="8"/>
        <v>479.7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2451.19</v>
      </c>
      <c r="D378" s="1">
        <f>'PR-RAS'!E383</f>
        <v>4247.46</v>
      </c>
      <c r="E378" s="1">
        <v>0</v>
      </c>
      <c r="F378" s="1">
        <v>0</v>
      </c>
      <c r="G378" s="2">
        <f t="shared" si="8"/>
        <v>4126.6834699999999</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2451.19</v>
      </c>
      <c r="D379" s="1">
        <f>'PR-RAS'!E384</f>
        <v>4247.46</v>
      </c>
      <c r="E379" s="1">
        <v>0</v>
      </c>
      <c r="F379" s="1">
        <v>0</v>
      </c>
      <c r="G379" s="2">
        <f t="shared" si="8"/>
        <v>4137.6295799999998</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8119.37</v>
      </c>
      <c r="D397" s="1">
        <f>'PR-RAS'!E402</f>
        <v>0</v>
      </c>
      <c r="E397" s="1">
        <v>0</v>
      </c>
      <c r="F397" s="1">
        <v>0</v>
      </c>
      <c r="G397" s="2">
        <f t="shared" si="8"/>
        <v>3215.27052</v>
      </c>
      <c r="H397" s="2">
        <f t="shared" si="9"/>
        <v>0.36999999999989086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8119.37</v>
      </c>
      <c r="D398" s="1">
        <f>'PR-RAS'!E403</f>
        <v>0</v>
      </c>
      <c r="E398" s="1">
        <v>0</v>
      </c>
      <c r="F398" s="1">
        <v>0</v>
      </c>
      <c r="G398" s="2">
        <f t="shared" si="8"/>
        <v>3223.3898899999999</v>
      </c>
      <c r="H398" s="2">
        <f t="shared" si="9"/>
        <v>0.36999999999989086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45082.16</v>
      </c>
      <c r="D403" s="1">
        <f>'PR-RAS'!E408</f>
        <v>5457.01</v>
      </c>
      <c r="E403" s="1">
        <v>0</v>
      </c>
      <c r="F403" s="1">
        <v>0</v>
      </c>
      <c r="G403" s="2">
        <f t="shared" si="8"/>
        <v>22510.464360000005</v>
      </c>
      <c r="H403" s="2">
        <f t="shared" si="9"/>
        <v>0.17000000000371074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684360.59</v>
      </c>
      <c r="D407" s="1">
        <f>'PR-RAS'!E412</f>
        <v>767670.63000000012</v>
      </c>
      <c r="E407" s="1">
        <v>0</v>
      </c>
      <c r="F407" s="1">
        <v>0</v>
      </c>
      <c r="G407" s="2">
        <f t="shared" si="8"/>
        <v>901198.95110000006</v>
      </c>
      <c r="H407" s="2">
        <f t="shared" si="9"/>
        <v>0.77999999991152436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683451.36</v>
      </c>
      <c r="D408" s="1">
        <f>'PR-RAS'!E413</f>
        <v>777572.1</v>
      </c>
      <c r="E408" s="1">
        <v>0</v>
      </c>
      <c r="F408" s="1">
        <v>0</v>
      </c>
      <c r="G408" s="2">
        <f t="shared" si="8"/>
        <v>911108.39292000001</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909.22999999998137</v>
      </c>
      <c r="D409" s="1">
        <f>'PR-RAS'!E414</f>
        <v>0</v>
      </c>
      <c r="E409" s="1">
        <v>0</v>
      </c>
      <c r="F409" s="1">
        <v>0</v>
      </c>
      <c r="G409" s="2">
        <f t="shared" si="8"/>
        <v>370.9658399999924</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9901.4699999998556</v>
      </c>
      <c r="E410" s="1">
        <v>0</v>
      </c>
      <c r="F410" s="1">
        <v>0</v>
      </c>
      <c r="G410" s="2">
        <f t="shared" si="8"/>
        <v>8099.4024599998811</v>
      </c>
      <c r="H410" s="2">
        <f t="shared" si="9"/>
        <v>0.469999999855645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4849.07</v>
      </c>
      <c r="D411" s="1">
        <f>'PR-RAS'!E416</f>
        <v>5758.3</v>
      </c>
      <c r="E411" s="1">
        <v>0</v>
      </c>
      <c r="F411" s="1">
        <v>0</v>
      </c>
      <c r="G411" s="2">
        <f t="shared" si="8"/>
        <v>6709.9246999999996</v>
      </c>
      <c r="H411" s="2">
        <f t="shared" si="9"/>
        <v>0.36999999999989086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684360.59</v>
      </c>
      <c r="D633" s="1">
        <f>'PR-RAS'!E639</f>
        <v>767670.63000000012</v>
      </c>
      <c r="E633" s="1">
        <v>0</v>
      </c>
      <c r="F633" s="1">
        <v>0</v>
      </c>
      <c r="G633" s="2">
        <f t="shared" si="10"/>
        <v>1402851.5692</v>
      </c>
      <c r="H633" s="2">
        <f t="shared" si="11"/>
        <v>0.77999999991152436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683451.36</v>
      </c>
      <c r="D634" s="1">
        <f>'PR-RAS'!E640</f>
        <v>777572.1</v>
      </c>
      <c r="E634" s="1">
        <v>0</v>
      </c>
      <c r="F634" s="1">
        <v>0</v>
      </c>
      <c r="G634" s="2">
        <f t="shared" si="10"/>
        <v>1417030.98948</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909.22999999998137</v>
      </c>
      <c r="D635" s="1">
        <f>'PR-RAS'!E641</f>
        <v>0</v>
      </c>
      <c r="E635" s="1">
        <v>0</v>
      </c>
      <c r="F635" s="1">
        <v>0</v>
      </c>
      <c r="G635" s="2">
        <f t="shared" si="10"/>
        <v>576.45181999998817</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9901.4699999998556</v>
      </c>
      <c r="E636" s="1">
        <v>0</v>
      </c>
      <c r="F636" s="1">
        <v>0</v>
      </c>
      <c r="G636" s="2">
        <f t="shared" si="10"/>
        <v>12574.866899999817</v>
      </c>
      <c r="H636" s="2">
        <f t="shared" si="11"/>
        <v>0.469999999855645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4849.07</v>
      </c>
      <c r="D637" s="1">
        <f>'PR-RAS'!E643</f>
        <v>5758.3</v>
      </c>
      <c r="E637" s="1">
        <v>0</v>
      </c>
      <c r="F637" s="1">
        <v>0</v>
      </c>
      <c r="G637" s="2">
        <f t="shared" si="10"/>
        <v>10408.56612</v>
      </c>
      <c r="H637" s="2">
        <f t="shared" si="11"/>
        <v>0.36999999999989086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5758.2999999999811</v>
      </c>
      <c r="D639" s="1">
        <f>'PR-RAS'!E645</f>
        <v>0</v>
      </c>
      <c r="E639" s="1">
        <v>0</v>
      </c>
      <c r="F639" s="1">
        <v>0</v>
      </c>
      <c r="G639" s="2">
        <f t="shared" si="10"/>
        <v>3673.7953999999881</v>
      </c>
      <c r="H639" s="2">
        <f t="shared" si="11"/>
        <v>0.29999999998108251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4143.1699999998555</v>
      </c>
      <c r="E640" s="1">
        <v>0</v>
      </c>
      <c r="F640" s="1">
        <v>0</v>
      </c>
      <c r="G640" s="2">
        <f t="shared" si="10"/>
        <v>5294.9712599998156</v>
      </c>
      <c r="H640" s="2">
        <f t="shared" si="11"/>
        <v>0.1699999998554631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47028.54</v>
      </c>
      <c r="D641" s="1">
        <f>'PR-RAS'!E647</f>
        <v>56739.3</v>
      </c>
      <c r="E641" s="1">
        <v>0</v>
      </c>
      <c r="F641" s="1">
        <v>0</v>
      </c>
      <c r="G641" s="2">
        <f t="shared" si="10"/>
        <v>102724.56960000002</v>
      </c>
      <c r="H641" s="2">
        <f t="shared" si="11"/>
        <v>0.76000000000203727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7253.2</v>
      </c>
      <c r="D642" s="1">
        <f>'PR-RAS'!E649</f>
        <v>7608.99</v>
      </c>
      <c r="E642" s="1">
        <v>0</v>
      </c>
      <c r="F642" s="1">
        <v>0</v>
      </c>
      <c r="G642" s="2">
        <f t="shared" si="10"/>
        <v>14404.026380000001</v>
      </c>
      <c r="H642" s="2">
        <f t="shared" si="11"/>
        <v>0.21000000000003638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170814.54</v>
      </c>
      <c r="D643" s="1">
        <f>'PR-RAS'!E650</f>
        <v>107091.46</v>
      </c>
      <c r="E643" s="1">
        <v>0</v>
      </c>
      <c r="F643" s="1">
        <v>0</v>
      </c>
      <c r="G643" s="2">
        <f t="shared" si="10"/>
        <v>247168.36932000003</v>
      </c>
      <c r="H643" s="2">
        <f t="shared" si="11"/>
        <v>0.91999999999825377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170458.75</v>
      </c>
      <c r="D644" s="1">
        <f>'PR-RAS'!E651</f>
        <v>113358.25</v>
      </c>
      <c r="E644" s="1">
        <v>0</v>
      </c>
      <c r="F644" s="1">
        <v>0</v>
      </c>
      <c r="G644" s="2">
        <f t="shared" si="10"/>
        <v>255383.68575</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7608.9900000000198</v>
      </c>
      <c r="D645" s="1">
        <f>'PR-RAS'!E652</f>
        <v>1342.2000000000116</v>
      </c>
      <c r="E645" s="1">
        <v>0</v>
      </c>
      <c r="F645" s="1">
        <v>0</v>
      </c>
      <c r="G645" s="2">
        <f t="shared" si="10"/>
        <v>6628.943160000028</v>
      </c>
      <c r="H645" s="2">
        <f t="shared" si="11"/>
        <v>0.20999999999185093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33</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546755.24</v>
      </c>
      <c r="D668" s="1">
        <f>'PR-RAS'!E675</f>
        <v>697107.65</v>
      </c>
      <c r="E668" s="1">
        <v>0</v>
      </c>
      <c r="F668" s="1">
        <v>0</v>
      </c>
      <c r="G668" s="2">
        <f t="shared" si="10"/>
        <v>1294627.3501800001</v>
      </c>
      <c r="H668" s="2">
        <f t="shared" si="11"/>
        <v>0.58999999996740371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614.92999999999995</v>
      </c>
      <c r="E669" s="1">
        <v>0</v>
      </c>
      <c r="F669" s="1">
        <v>0</v>
      </c>
      <c r="G669" s="2">
        <f t="shared" si="10"/>
        <v>821.54647999999997</v>
      </c>
      <c r="H669" s="2">
        <f t="shared" si="11"/>
        <v>7.0000000000050022E-2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2012.16</v>
      </c>
      <c r="D670" s="1">
        <f>'PR-RAS'!E677</f>
        <v>4231.8999999999996</v>
      </c>
      <c r="E670" s="1">
        <v>0</v>
      </c>
      <c r="F670" s="1">
        <v>0</v>
      </c>
      <c r="G670" s="2">
        <f t="shared" si="10"/>
        <v>7008.4172399999998</v>
      </c>
      <c r="H670" s="2">
        <f t="shared" si="11"/>
        <v>0.26000000000044565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1837.61</v>
      </c>
      <c r="D687" s="1">
        <f>'PR-RAS'!E694</f>
        <v>0</v>
      </c>
      <c r="E687" s="1">
        <v>0</v>
      </c>
      <c r="F687" s="1">
        <v>0</v>
      </c>
      <c r="G687" s="2">
        <f t="shared" si="10"/>
        <v>1260.6004600000001</v>
      </c>
      <c r="H687" s="2">
        <f t="shared" si="11"/>
        <v>0.39000000000010004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1334.7</v>
      </c>
      <c r="D688" s="1">
        <f>'PR-RAS'!E695</f>
        <v>15193.5</v>
      </c>
      <c r="E688" s="1">
        <v>0</v>
      </c>
      <c r="F688" s="1">
        <v>0</v>
      </c>
      <c r="G688" s="2">
        <f t="shared" si="10"/>
        <v>21792.807900000003</v>
      </c>
      <c r="H688" s="2">
        <f t="shared" si="11"/>
        <v>0.79999999999995453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12727.58</v>
      </c>
      <c r="D703" s="1">
        <f>'PR-RAS'!E710</f>
        <v>6975.67</v>
      </c>
      <c r="E703" s="1">
        <v>0</v>
      </c>
      <c r="F703" s="1">
        <v>0</v>
      </c>
      <c r="G703" s="2">
        <f t="shared" si="10"/>
        <v>18728.601839999999</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2017.15</v>
      </c>
      <c r="D709" s="1">
        <f>'PR-RAS'!E716</f>
        <v>0</v>
      </c>
      <c r="E709" s="1">
        <v>0</v>
      </c>
      <c r="F709" s="1">
        <v>0</v>
      </c>
      <c r="G709" s="2">
        <f t="shared" si="10"/>
        <v>1428.1422</v>
      </c>
      <c r="H709" s="2">
        <f t="shared" si="11"/>
        <v>0.15000000000009095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1401.61</v>
      </c>
      <c r="D710" s="1">
        <f>'PR-RAS'!E717</f>
        <v>882.88</v>
      </c>
      <c r="E710" s="1">
        <v>0</v>
      </c>
      <c r="F710" s="1">
        <v>0</v>
      </c>
      <c r="G710" s="2">
        <f t="shared" si="10"/>
        <v>2245.6653299999998</v>
      </c>
      <c r="H710" s="2">
        <f t="shared" si="11"/>
        <v>0.51000000000010459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17167.98</v>
      </c>
      <c r="D711" s="1">
        <f>'PR-RAS'!E718</f>
        <v>17944.07</v>
      </c>
      <c r="E711" s="1">
        <v>0</v>
      </c>
      <c r="F711" s="1">
        <v>0</v>
      </c>
      <c r="G711" s="2">
        <f t="shared" si="10"/>
        <v>37669.845199999996</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63.55</v>
      </c>
      <c r="D713" s="1">
        <f>'PR-RAS'!E720</f>
        <v>3241.46</v>
      </c>
      <c r="E713" s="1">
        <v>0</v>
      </c>
      <c r="F713" s="1">
        <v>0</v>
      </c>
      <c r="G713" s="2">
        <f t="shared" si="10"/>
        <v>4661.0866399999995</v>
      </c>
      <c r="H713" s="2">
        <f t="shared" si="11"/>
        <v>0.91000000000003922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139.36000000000001</v>
      </c>
      <c r="D717" s="1">
        <f>'PR-RAS'!E724</f>
        <v>0</v>
      </c>
      <c r="E717" s="1">
        <v>0</v>
      </c>
      <c r="F717" s="1">
        <v>0</v>
      </c>
      <c r="G717" s="2">
        <f t="shared" si="10"/>
        <v>99.781760000000006</v>
      </c>
      <c r="H717" s="2">
        <f t="shared" si="11"/>
        <v>0.36000000000001364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7207.73</v>
      </c>
      <c r="D821" s="1">
        <f>'PR-RAS'!E828</f>
        <v>8593.86</v>
      </c>
      <c r="E821" s="1">
        <v>0</v>
      </c>
      <c r="F821" s="1">
        <v>0</v>
      </c>
      <c r="G821" s="2">
        <f t="shared" si="18"/>
        <v>20004.269</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309347.7</v>
      </c>
      <c r="D984" s="6">
        <f>BILANCA!E6</f>
        <v>303055</v>
      </c>
      <c r="E984" s="6">
        <v>0</v>
      </c>
      <c r="F984" s="6">
        <v>0</v>
      </c>
      <c r="G984" s="7">
        <f t="shared" ref="G984:G1241" si="22">B984/1000*C984+B984/500*D984</f>
        <v>915.45770000000005</v>
      </c>
      <c r="H984" s="7">
        <f t="shared" si="19"/>
        <v>0.29999999998835847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250175.52000000002</v>
      </c>
      <c r="D985" s="1">
        <f>BILANCA!E7</f>
        <v>244089.90000000002</v>
      </c>
      <c r="E985" s="1">
        <v>0</v>
      </c>
      <c r="F985" s="1">
        <v>0</v>
      </c>
      <c r="G985" s="2">
        <f t="shared" si="22"/>
        <v>1476.7106400000002</v>
      </c>
      <c r="H985" s="2">
        <f t="shared" si="19"/>
        <v>0.57999999995809048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242056.15000000002</v>
      </c>
      <c r="D990" s="1">
        <f>BILANCA!E12</f>
        <v>235970.53000000003</v>
      </c>
      <c r="E990" s="1">
        <v>0</v>
      </c>
      <c r="F990" s="1">
        <v>0</v>
      </c>
      <c r="G990" s="2">
        <f t="shared" si="22"/>
        <v>4997.9804700000004</v>
      </c>
      <c r="H990" s="2">
        <f t="shared" si="19"/>
        <v>0.61999999999534339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183391.05000000002</v>
      </c>
      <c r="D991" s="1">
        <f>BILANCA!E13</f>
        <v>178101.53</v>
      </c>
      <c r="E991" s="1">
        <v>0</v>
      </c>
      <c r="F991" s="1">
        <v>0</v>
      </c>
      <c r="G991" s="2">
        <f t="shared" si="22"/>
        <v>4316.75288</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421494.71</v>
      </c>
      <c r="D993" s="1">
        <f>BILANCA!E15</f>
        <v>421494.71</v>
      </c>
      <c r="E993" s="1">
        <v>0</v>
      </c>
      <c r="F993" s="1">
        <v>0</v>
      </c>
      <c r="G993" s="2">
        <f t="shared" si="22"/>
        <v>12644.8413</v>
      </c>
      <c r="H993" s="2">
        <f t="shared" si="19"/>
        <v>0.57999999995809048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1666.05</v>
      </c>
      <c r="D995" s="1">
        <f>BILANCA!E17</f>
        <v>1666.05</v>
      </c>
      <c r="E995" s="1">
        <v>0</v>
      </c>
      <c r="F995" s="1">
        <v>0</v>
      </c>
      <c r="G995" s="2">
        <f t="shared" si="22"/>
        <v>59.977800000000002</v>
      </c>
      <c r="H995" s="2">
        <f t="shared" si="19"/>
        <v>9.9999999999909051E-2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239769.71</v>
      </c>
      <c r="D996" s="1">
        <f>BILANCA!E18</f>
        <v>245059.23</v>
      </c>
      <c r="E996" s="1">
        <v>0</v>
      </c>
      <c r="F996" s="1">
        <v>0</v>
      </c>
      <c r="G996" s="2">
        <f t="shared" si="22"/>
        <v>9488.5462100000004</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31113.030000000013</v>
      </c>
      <c r="D997" s="1">
        <f>BILANCA!E19</f>
        <v>36981.000000000029</v>
      </c>
      <c r="E997" s="1">
        <v>0</v>
      </c>
      <c r="F997" s="1">
        <v>0</v>
      </c>
      <c r="G997" s="2">
        <f t="shared" si="22"/>
        <v>1471.0504200000009</v>
      </c>
      <c r="H997" s="2">
        <f t="shared" si="19"/>
        <v>3.0000000042491592E-2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60767.91</v>
      </c>
      <c r="D998" s="1">
        <f>BILANCA!E20</f>
        <v>86797.74</v>
      </c>
      <c r="E998" s="1">
        <v>0</v>
      </c>
      <c r="F998" s="1">
        <v>0</v>
      </c>
      <c r="G998" s="2">
        <f t="shared" si="22"/>
        <v>3515.4508500000002</v>
      </c>
      <c r="H998" s="2">
        <f t="shared" si="19"/>
        <v>0.34999999999126885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2958.42</v>
      </c>
      <c r="D999" s="1">
        <f>BILANCA!E21</f>
        <v>14369.35</v>
      </c>
      <c r="E999" s="1">
        <v>0</v>
      </c>
      <c r="F999" s="1">
        <v>0</v>
      </c>
      <c r="G999" s="2">
        <f t="shared" si="22"/>
        <v>507.15392000000003</v>
      </c>
      <c r="H999" s="2">
        <f t="shared" si="19"/>
        <v>0.77000000000043656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48493.55</v>
      </c>
      <c r="D1000" s="1">
        <f>BILANCA!E22</f>
        <v>48493.55</v>
      </c>
      <c r="E1000" s="1">
        <v>0</v>
      </c>
      <c r="F1000" s="1">
        <v>0</v>
      </c>
      <c r="G1000" s="2">
        <f t="shared" si="22"/>
        <v>2473.1710500000004</v>
      </c>
      <c r="H1000" s="2">
        <f t="shared" si="19"/>
        <v>0.89999999999417923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21000.25</v>
      </c>
      <c r="D1002" s="1">
        <f>BILANCA!E24</f>
        <v>21181.5</v>
      </c>
      <c r="E1002" s="1">
        <v>0</v>
      </c>
      <c r="F1002" s="1">
        <v>0</v>
      </c>
      <c r="G1002" s="2">
        <f t="shared" si="22"/>
        <v>1203.90175</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10810.25</v>
      </c>
      <c r="D1003" s="1">
        <f>BILANCA!E25</f>
        <v>11666.5</v>
      </c>
      <c r="E1003" s="1">
        <v>0</v>
      </c>
      <c r="F1003" s="1">
        <v>0</v>
      </c>
      <c r="G1003" s="2">
        <f t="shared" si="22"/>
        <v>682.86500000000001</v>
      </c>
      <c r="H1003" s="2">
        <f t="shared" si="19"/>
        <v>0.75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11404.95</v>
      </c>
      <c r="D1004" s="1">
        <f>BILANCA!E26</f>
        <v>11022.95</v>
      </c>
      <c r="E1004" s="1">
        <v>0</v>
      </c>
      <c r="F1004" s="1">
        <v>0</v>
      </c>
      <c r="G1004" s="2">
        <f t="shared" si="22"/>
        <v>702.46785000000011</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124322.3</v>
      </c>
      <c r="D1006" s="1">
        <f>BILANCA!E28</f>
        <v>156550.59</v>
      </c>
      <c r="E1006" s="1">
        <v>0</v>
      </c>
      <c r="F1006" s="1">
        <v>0</v>
      </c>
      <c r="G1006" s="2">
        <f t="shared" si="22"/>
        <v>10060.740039999999</v>
      </c>
      <c r="H1006" s="2">
        <f t="shared" si="19"/>
        <v>0.71000000000640284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27552.069999999992</v>
      </c>
      <c r="D1013" s="1">
        <f>BILANCA!E35</f>
        <v>20888</v>
      </c>
      <c r="E1013" s="1">
        <v>0</v>
      </c>
      <c r="F1013" s="1">
        <v>0</v>
      </c>
      <c r="G1013" s="2">
        <f t="shared" si="22"/>
        <v>2079.8420999999998</v>
      </c>
      <c r="H1013" s="2">
        <f t="shared" si="19"/>
        <v>6.9999999992433004E-2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65930.62</v>
      </c>
      <c r="D1014" s="1">
        <f>BILANCA!E36</f>
        <v>70178.080000000002</v>
      </c>
      <c r="E1014" s="1">
        <v>0</v>
      </c>
      <c r="F1014" s="1">
        <v>0</v>
      </c>
      <c r="G1014" s="2">
        <f t="shared" si="22"/>
        <v>6394.8901800000003</v>
      </c>
      <c r="H1014" s="2">
        <f t="shared" si="19"/>
        <v>0.46000000000640284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38378.550000000003</v>
      </c>
      <c r="D1018" s="1">
        <f>BILANCA!E40</f>
        <v>49290.080000000002</v>
      </c>
      <c r="E1018" s="1">
        <v>0</v>
      </c>
      <c r="F1018" s="1">
        <v>0</v>
      </c>
      <c r="G1018" s="2">
        <f t="shared" si="22"/>
        <v>4793.5548500000004</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22250.67</v>
      </c>
      <c r="D1032" s="1">
        <f>BILANCA!E54</f>
        <v>19888.93</v>
      </c>
      <c r="E1032" s="1">
        <v>0</v>
      </c>
      <c r="F1032" s="1">
        <v>0</v>
      </c>
      <c r="G1032" s="2">
        <f t="shared" si="22"/>
        <v>3039.39797</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22250.67</v>
      </c>
      <c r="D1033" s="1">
        <f>BILANCA!E55</f>
        <v>19888.93</v>
      </c>
      <c r="E1033" s="1">
        <v>0</v>
      </c>
      <c r="F1033" s="1">
        <v>0</v>
      </c>
      <c r="G1033" s="2">
        <f t="shared" si="22"/>
        <v>3101.4265</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8119.37</v>
      </c>
      <c r="D1034" s="1">
        <f>BILANCA!E56</f>
        <v>8119.37</v>
      </c>
      <c r="E1034" s="1">
        <v>0</v>
      </c>
      <c r="F1034" s="1">
        <v>0</v>
      </c>
      <c r="G1034" s="2">
        <f t="shared" si="22"/>
        <v>1242.26361</v>
      </c>
      <c r="H1034" s="2">
        <f t="shared" si="19"/>
        <v>0.73999999999978172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8119.37</v>
      </c>
      <c r="D1039" s="1">
        <f>BILANCA!E61</f>
        <v>8119.37</v>
      </c>
      <c r="E1039" s="1">
        <v>0</v>
      </c>
      <c r="F1039" s="1">
        <v>0</v>
      </c>
      <c r="G1039" s="2">
        <f t="shared" si="22"/>
        <v>1364.0541600000001</v>
      </c>
      <c r="H1039" s="2">
        <f t="shared" si="19"/>
        <v>0.73999999999978172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59172.18</v>
      </c>
      <c r="D1046" s="1">
        <f>BILANCA!E68</f>
        <v>58965.100000000006</v>
      </c>
      <c r="E1046" s="1">
        <v>0</v>
      </c>
      <c r="F1046" s="1">
        <v>0</v>
      </c>
      <c r="G1046" s="2">
        <f t="shared" si="22"/>
        <v>11157.449940000002</v>
      </c>
      <c r="H1046" s="2">
        <f t="shared" si="19"/>
        <v>0.2800000000061118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7608.99</v>
      </c>
      <c r="D1047" s="1">
        <f>BILANCA!E69</f>
        <v>1342.2</v>
      </c>
      <c r="E1047" s="1">
        <v>0</v>
      </c>
      <c r="F1047" s="1">
        <v>0</v>
      </c>
      <c r="G1047" s="2">
        <f t="shared" si="22"/>
        <v>658.77696000000003</v>
      </c>
      <c r="H1047" s="2">
        <f t="shared" si="19"/>
        <v>0.21000000000026375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7608.99</v>
      </c>
      <c r="D1048" s="1">
        <f>BILANCA!E70</f>
        <v>1342.2</v>
      </c>
      <c r="E1048" s="1">
        <v>0</v>
      </c>
      <c r="F1048" s="1">
        <v>0</v>
      </c>
      <c r="G1048" s="2">
        <f t="shared" si="22"/>
        <v>669.07035000000008</v>
      </c>
      <c r="H1048" s="2">
        <f t="shared" si="19"/>
        <v>0.21000000000026375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7608.99</v>
      </c>
      <c r="D1050" s="1">
        <f>BILANCA!E72</f>
        <v>1342.2</v>
      </c>
      <c r="E1050" s="1">
        <v>0</v>
      </c>
      <c r="F1050" s="1">
        <v>0</v>
      </c>
      <c r="G1050" s="2">
        <f t="shared" si="22"/>
        <v>689.65713000000005</v>
      </c>
      <c r="H1050" s="2">
        <f t="shared" si="19"/>
        <v>0.21000000000026375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4534.6499999999996</v>
      </c>
      <c r="D1056" s="1">
        <f>BILANCA!E78</f>
        <v>883.6</v>
      </c>
      <c r="E1056" s="1">
        <v>0</v>
      </c>
      <c r="F1056" s="1">
        <v>0</v>
      </c>
      <c r="G1056" s="2">
        <f t="shared" si="22"/>
        <v>460.03504999999996</v>
      </c>
      <c r="H1056" s="2">
        <f t="shared" si="19"/>
        <v>0.75000000000034106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4534.6499999999996</v>
      </c>
      <c r="D1064" s="1">
        <f>BILANCA!E86</f>
        <v>883.6</v>
      </c>
      <c r="E1064" s="1">
        <v>0</v>
      </c>
      <c r="F1064" s="1">
        <v>0</v>
      </c>
      <c r="G1064" s="2">
        <f t="shared" si="22"/>
        <v>510.44984999999997</v>
      </c>
      <c r="H1064" s="2">
        <f t="shared" si="19"/>
        <v>0.75000000000034106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47028.54</v>
      </c>
      <c r="D1148" s="1">
        <f>BILANCA!E170</f>
        <v>56739.3</v>
      </c>
      <c r="E1148" s="1">
        <v>0</v>
      </c>
      <c r="F1148" s="1">
        <v>0</v>
      </c>
      <c r="G1148" s="2">
        <f t="shared" si="22"/>
        <v>26483.678100000001</v>
      </c>
      <c r="H1148" s="2">
        <f t="shared" si="23"/>
        <v>0.76000000000203727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47028.54</v>
      </c>
      <c r="D1151" s="1">
        <f>BILANCA!E173</f>
        <v>56739.3</v>
      </c>
      <c r="E1151" s="1">
        <v>0</v>
      </c>
      <c r="F1151" s="1">
        <v>0</v>
      </c>
      <c r="G1151" s="2">
        <f t="shared" si="22"/>
        <v>26965.199520000006</v>
      </c>
      <c r="H1151" s="2">
        <f t="shared" si="23"/>
        <v>0.76000000000203727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309347.69999999995</v>
      </c>
      <c r="D1152" s="1">
        <f>BILANCA!E175</f>
        <v>303055</v>
      </c>
      <c r="E1152" s="1">
        <v>0</v>
      </c>
      <c r="F1152" s="1">
        <v>0</v>
      </c>
      <c r="G1152" s="2">
        <f t="shared" si="22"/>
        <v>154712.35130000001</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53413.880000000005</v>
      </c>
      <c r="D1153" s="1">
        <f>BILANCA!E176</f>
        <v>63108.270000000004</v>
      </c>
      <c r="E1153" s="1">
        <v>0</v>
      </c>
      <c r="F1153" s="1">
        <v>0</v>
      </c>
      <c r="G1153" s="2">
        <f t="shared" si="22"/>
        <v>30537.171400000007</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53413.880000000005</v>
      </c>
      <c r="D1154" s="1">
        <f>BILANCA!E177</f>
        <v>63108.270000000004</v>
      </c>
      <c r="E1154" s="1">
        <v>0</v>
      </c>
      <c r="F1154" s="1">
        <v>0</v>
      </c>
      <c r="G1154" s="2">
        <f t="shared" si="22"/>
        <v>30716.801820000008</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45817.27</v>
      </c>
      <c r="D1155" s="1">
        <f>BILANCA!E178</f>
        <v>59075.01</v>
      </c>
      <c r="E1155" s="1">
        <v>0</v>
      </c>
      <c r="F1155" s="1">
        <v>0</v>
      </c>
      <c r="G1155" s="2">
        <f t="shared" si="22"/>
        <v>28202.373879999999</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3007.09</v>
      </c>
      <c r="D1156" s="1">
        <f>BILANCA!E179</f>
        <v>3062.01</v>
      </c>
      <c r="E1156" s="1">
        <v>0</v>
      </c>
      <c r="F1156" s="1">
        <v>0</v>
      </c>
      <c r="G1156" s="2">
        <f t="shared" si="22"/>
        <v>1579.6820299999999</v>
      </c>
      <c r="H1156" s="2">
        <f t="shared" si="23"/>
        <v>0.1000000000003638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54.87</v>
      </c>
      <c r="D1157" s="1">
        <f>BILANCA!E180</f>
        <v>87.65</v>
      </c>
      <c r="E1157" s="1">
        <v>0</v>
      </c>
      <c r="F1157" s="1">
        <v>0</v>
      </c>
      <c r="G1157" s="2">
        <f t="shared" si="22"/>
        <v>40.049579999999999</v>
      </c>
      <c r="H1157" s="2">
        <f t="shared" si="23"/>
        <v>0.47999999999999687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54.87</v>
      </c>
      <c r="D1160" s="1">
        <f>BILANCA!E183</f>
        <v>87.65</v>
      </c>
      <c r="E1160" s="1">
        <v>0</v>
      </c>
      <c r="F1160" s="1">
        <v>0</v>
      </c>
      <c r="G1160" s="2">
        <f t="shared" si="22"/>
        <v>40.740090000000002</v>
      </c>
      <c r="H1160" s="2">
        <f t="shared" si="23"/>
        <v>0.47999999999999687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4534.6499999999996</v>
      </c>
      <c r="D1165" s="1">
        <f>BILANCA!E188</f>
        <v>883.6</v>
      </c>
      <c r="E1165" s="1">
        <v>0</v>
      </c>
      <c r="F1165" s="1">
        <v>0</v>
      </c>
      <c r="G1165" s="2">
        <f t="shared" si="22"/>
        <v>1146.9367</v>
      </c>
      <c r="H1165" s="2">
        <f t="shared" si="23"/>
        <v>0.75000000000034106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255933.81999999998</v>
      </c>
      <c r="D1214" s="1">
        <f>BILANCA!E237</f>
        <v>239946.72999999998</v>
      </c>
      <c r="E1214" s="1">
        <v>0</v>
      </c>
      <c r="F1214" s="1">
        <v>0</v>
      </c>
      <c r="G1214" s="2">
        <f t="shared" si="22"/>
        <v>169976.10167999999</v>
      </c>
      <c r="H1214" s="2">
        <f t="shared" si="23"/>
        <v>0.45000000004074536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250175.52</v>
      </c>
      <c r="D1215" s="1">
        <f>BILANCA!E238</f>
        <v>244089.9</v>
      </c>
      <c r="E1215" s="1">
        <v>0</v>
      </c>
      <c r="F1215" s="1">
        <v>0</v>
      </c>
      <c r="G1215" s="2">
        <f t="shared" si="22"/>
        <v>171298.43424</v>
      </c>
      <c r="H1215" s="2">
        <f t="shared" si="23"/>
        <v>0.58000000001629815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250175.52</v>
      </c>
      <c r="D1216" s="1">
        <f>BILANCA!E239</f>
        <v>244089.9</v>
      </c>
      <c r="E1216" s="1">
        <v>0</v>
      </c>
      <c r="F1216" s="1">
        <v>0</v>
      </c>
      <c r="G1216" s="2">
        <f t="shared" si="22"/>
        <v>172036.78956</v>
      </c>
      <c r="H1216" s="2">
        <f t="shared" si="23"/>
        <v>0.58000000001629815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249447.24</v>
      </c>
      <c r="D1217" s="1">
        <f>BILANCA!E240</f>
        <v>242947.86</v>
      </c>
      <c r="E1217" s="1">
        <v>0</v>
      </c>
      <c r="F1217" s="1">
        <v>0</v>
      </c>
      <c r="G1217" s="2">
        <f t="shared" si="22"/>
        <v>172070.25263999999</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728.28</v>
      </c>
      <c r="D1218" s="1">
        <f>BILANCA!E241</f>
        <v>1142.04</v>
      </c>
      <c r="E1218" s="1">
        <v>0</v>
      </c>
      <c r="F1218" s="1">
        <v>0</v>
      </c>
      <c r="G1218" s="2">
        <f t="shared" si="22"/>
        <v>707.90459999999996</v>
      </c>
      <c r="H1218" s="2">
        <f t="shared" si="23"/>
        <v>0.31999999999993634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5758.3</v>
      </c>
      <c r="D1222" s="1">
        <f>BILANCA!E245</f>
        <v>-4143.17</v>
      </c>
      <c r="E1222" s="1">
        <v>0</v>
      </c>
      <c r="F1222" s="1">
        <v>0</v>
      </c>
      <c r="G1222" s="2">
        <f t="shared" si="22"/>
        <v>-604.20155999999997</v>
      </c>
      <c r="H1222" s="2">
        <f t="shared" si="23"/>
        <v>0.47000000000025466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6197.33</v>
      </c>
      <c r="D1223" s="1">
        <f>BILANCA!E246</f>
        <v>0</v>
      </c>
      <c r="E1223" s="1">
        <v>0</v>
      </c>
      <c r="F1223" s="1">
        <v>0</v>
      </c>
      <c r="G1223" s="2">
        <f t="shared" si="22"/>
        <v>1487.3591999999999</v>
      </c>
      <c r="H1223" s="2">
        <f t="shared" si="23"/>
        <v>0.32999999999992724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6197.33</v>
      </c>
      <c r="D1224" s="1">
        <f>BILANCA!E247</f>
        <v>0</v>
      </c>
      <c r="E1224" s="1">
        <v>0</v>
      </c>
      <c r="F1224" s="1">
        <v>0</v>
      </c>
      <c r="G1224" s="2">
        <f t="shared" si="22"/>
        <v>1493.5565299999998</v>
      </c>
      <c r="H1224" s="2">
        <f t="shared" si="23"/>
        <v>0.32999999999992724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439.03</v>
      </c>
      <c r="D1227" s="1">
        <f>BILANCA!E250</f>
        <v>4143.17</v>
      </c>
      <c r="E1227" s="1">
        <v>0</v>
      </c>
      <c r="F1227" s="1">
        <v>0</v>
      </c>
      <c r="G1227" s="2">
        <f t="shared" si="22"/>
        <v>2128.99028</v>
      </c>
      <c r="H1227" s="2">
        <f t="shared" si="23"/>
        <v>0.20000000000004547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3568.06</v>
      </c>
      <c r="E1228" s="1">
        <v>0</v>
      </c>
      <c r="F1228" s="1">
        <v>0</v>
      </c>
      <c r="G1228" s="2">
        <f t="shared" si="22"/>
        <v>1748.3493999999998</v>
      </c>
      <c r="H1228" s="2">
        <f t="shared" si="23"/>
        <v>5.999999999994543E-2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439.03</v>
      </c>
      <c r="D1229" s="1">
        <f>BILANCA!E252</f>
        <v>575.11</v>
      </c>
      <c r="E1229" s="1">
        <v>0</v>
      </c>
      <c r="F1229" s="1">
        <v>0</v>
      </c>
      <c r="G1229" s="2">
        <f t="shared" si="22"/>
        <v>390.95549999999997</v>
      </c>
      <c r="H1229" s="2">
        <f t="shared" si="23"/>
        <v>0.13999999999998636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23210.15</v>
      </c>
      <c r="D1236" s="1">
        <f>BILANCA!E259</f>
        <v>0</v>
      </c>
      <c r="E1236" s="1">
        <v>0</v>
      </c>
      <c r="F1236" s="1">
        <v>0</v>
      </c>
      <c r="G1236" s="2">
        <f t="shared" si="22"/>
        <v>5872.16795</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23210.15</v>
      </c>
      <c r="D1237" s="1">
        <f>BILANCA!E260</f>
        <v>0</v>
      </c>
      <c r="E1237" s="1">
        <v>0</v>
      </c>
      <c r="F1237" s="1">
        <v>0</v>
      </c>
      <c r="G1237" s="2">
        <f t="shared" si="22"/>
        <v>5895.3781000000008</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4534.6499999999996</v>
      </c>
      <c r="D1244" s="1">
        <f>BILANCA!E268</f>
        <v>883.6</v>
      </c>
      <c r="E1244" s="1">
        <v>0</v>
      </c>
      <c r="F1244" s="1">
        <v>0</v>
      </c>
      <c r="G1244" s="2">
        <f t="shared" si="24"/>
        <v>1644.7828499999998</v>
      </c>
      <c r="H1244" s="2">
        <f t="shared" si="23"/>
        <v>0.75000000000034106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53413.88</v>
      </c>
      <c r="D1264" s="1">
        <f>BILANCA!E288</f>
        <v>63108.27</v>
      </c>
      <c r="E1264" s="1">
        <v>0</v>
      </c>
      <c r="F1264" s="1">
        <v>0</v>
      </c>
      <c r="G1264" s="2">
        <f t="shared" si="24"/>
        <v>50476.148020000008</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4534.6499999999996</v>
      </c>
      <c r="D1274" s="1">
        <f>BILANCA!E298</f>
        <v>883.6</v>
      </c>
      <c r="E1274" s="1">
        <v>0</v>
      </c>
      <c r="F1274" s="1">
        <v>0</v>
      </c>
      <c r="G1274" s="2">
        <f t="shared" si="24"/>
        <v>1833.8383499999995</v>
      </c>
      <c r="H1274" s="2">
        <f t="shared" si="23"/>
        <v>0.75000000000034106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683451.36</v>
      </c>
      <c r="D1408" s="1">
        <f>'RAS-funkcijski'!E114</f>
        <v>777572.1</v>
      </c>
      <c r="E1408" s="1">
        <v>0</v>
      </c>
      <c r="F1408" s="1">
        <v>0</v>
      </c>
      <c r="G1408" s="2">
        <f t="shared" si="24"/>
        <v>246245.5116</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656884.39</v>
      </c>
      <c r="D1409" s="1">
        <f>'RAS-funkcijski'!E115</f>
        <v>750042.28</v>
      </c>
      <c r="E1409" s="1">
        <v>0</v>
      </c>
      <c r="F1409" s="1">
        <v>0</v>
      </c>
      <c r="G1409" s="2">
        <f t="shared" si="24"/>
        <v>239423.55345000001</v>
      </c>
      <c r="H1409" s="2">
        <f t="shared" si="27"/>
        <v>0.67000000004190952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656884.39</v>
      </c>
      <c r="D1411" s="1">
        <f>'RAS-funkcijski'!E117</f>
        <v>750042.28</v>
      </c>
      <c r="E1411" s="1">
        <v>0</v>
      </c>
      <c r="F1411" s="1">
        <v>0</v>
      </c>
      <c r="G1411" s="2">
        <f t="shared" si="24"/>
        <v>243737.49135000003</v>
      </c>
      <c r="H1411" s="2">
        <f t="shared" si="27"/>
        <v>0.67000000004190952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26566.97</v>
      </c>
      <c r="D1420" s="1">
        <f>'RAS-funkcijski'!E126</f>
        <v>27529.82</v>
      </c>
      <c r="E1420" s="1">
        <v>0</v>
      </c>
      <c r="F1420" s="1">
        <v>0</v>
      </c>
      <c r="G1420" s="2">
        <f t="shared" si="24"/>
        <v>9958.4464200000002</v>
      </c>
      <c r="H1420" s="2">
        <f t="shared" si="27"/>
        <v>0.20999999999912689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683451.36</v>
      </c>
      <c r="D1435" s="13">
        <f>'RAS-funkcijski'!E141</f>
        <v>777572.1</v>
      </c>
      <c r="E1435" s="13">
        <v>0</v>
      </c>
      <c r="F1435" s="13">
        <v>0</v>
      </c>
      <c r="G1435" s="14">
        <f t="shared" si="24"/>
        <v>306687.59172000003</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26081.11</v>
      </c>
      <c r="D1436" s="6">
        <f>'P-VRIO'!E5</f>
        <v>0</v>
      </c>
      <c r="E1436" s="6">
        <v>0</v>
      </c>
      <c r="F1436" s="6">
        <v>0</v>
      </c>
      <c r="G1436" s="7">
        <f t="shared" si="24"/>
        <v>26.081110000000002</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26081.11</v>
      </c>
      <c r="D1453" s="1">
        <f>'P-VRIO'!E22</f>
        <v>0</v>
      </c>
      <c r="E1453" s="1">
        <v>0</v>
      </c>
      <c r="F1453" s="1">
        <v>0</v>
      </c>
      <c r="G1453" s="2">
        <f t="shared" si="24"/>
        <v>469.45997999999997</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26081.11</v>
      </c>
      <c r="D1454" s="1">
        <f>'P-VRIO'!E23</f>
        <v>0</v>
      </c>
      <c r="E1454" s="1">
        <v>0</v>
      </c>
      <c r="F1454" s="1">
        <v>0</v>
      </c>
      <c r="G1454" s="2">
        <f t="shared" si="24"/>
        <v>495.54109</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26081.11</v>
      </c>
      <c r="D1456" s="1">
        <f>'P-VRIO'!E25</f>
        <v>0</v>
      </c>
      <c r="E1456" s="1">
        <v>0</v>
      </c>
      <c r="F1456" s="1">
        <v>0</v>
      </c>
      <c r="G1456" s="2">
        <f t="shared" si="24"/>
        <v>547.7033100000001</v>
      </c>
      <c r="H1456" s="2">
        <f t="shared" si="27"/>
        <v>0.11000000000058208</v>
      </c>
      <c r="I1456" s="10">
        <f t="shared" si="30"/>
        <v>60.247364100318819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53413.88</v>
      </c>
      <c r="D1480" s="6"/>
      <c r="E1480" s="6">
        <v>0</v>
      </c>
      <c r="F1480" s="6">
        <v>0</v>
      </c>
      <c r="G1480" s="7">
        <f t="shared" ref="G1480:G1580" si="34">B1480/1000*C1480</f>
        <v>53.413879999999999</v>
      </c>
      <c r="H1480" s="7">
        <f t="shared" ref="H1480:H1580" si="35">ABS(C1480-ROUND(C1480,0))</f>
        <v>0.12000000000261934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794050.37</v>
      </c>
      <c r="D1481" s="1">
        <v>0</v>
      </c>
      <c r="E1481" s="1">
        <v>0</v>
      </c>
      <c r="F1481" s="1">
        <v>0</v>
      </c>
      <c r="G1481" s="2">
        <f t="shared" si="34"/>
        <v>1588.1007400000001</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789243.36</v>
      </c>
      <c r="D1483" s="1">
        <v>0</v>
      </c>
      <c r="E1483" s="1">
        <v>0</v>
      </c>
      <c r="F1483" s="1">
        <v>0</v>
      </c>
      <c r="G1483" s="2">
        <f t="shared" si="34"/>
        <v>3156.9734400000002</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677698.67</v>
      </c>
      <c r="D1484" s="1">
        <v>0</v>
      </c>
      <c r="E1484" s="1">
        <v>0</v>
      </c>
      <c r="F1484" s="1">
        <v>0</v>
      </c>
      <c r="G1484" s="2">
        <f t="shared" si="34"/>
        <v>3388.4933500000002</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98834.98</v>
      </c>
      <c r="D1485" s="1">
        <v>0</v>
      </c>
      <c r="E1485" s="1">
        <v>0</v>
      </c>
      <c r="F1485" s="1">
        <v>0</v>
      </c>
      <c r="G1485" s="2">
        <f t="shared" si="34"/>
        <v>593.00987999999995</v>
      </c>
      <c r="H1485" s="2">
        <f t="shared" si="35"/>
        <v>2.0000000004074536E-2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616.20000000000005</v>
      </c>
      <c r="D1486" s="1">
        <v>0</v>
      </c>
      <c r="E1486" s="1">
        <v>0</v>
      </c>
      <c r="F1486" s="1">
        <v>0</v>
      </c>
      <c r="G1486" s="2">
        <f t="shared" si="34"/>
        <v>4.3134000000000006</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8593.86</v>
      </c>
      <c r="D1489" s="1">
        <v>0</v>
      </c>
      <c r="E1489" s="1">
        <v>0</v>
      </c>
      <c r="F1489" s="1">
        <v>0</v>
      </c>
      <c r="G1489" s="2">
        <f t="shared" si="34"/>
        <v>85.938600000000008</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3499.65</v>
      </c>
      <c r="D1491" s="1">
        <v>0</v>
      </c>
      <c r="E1491" s="1">
        <v>0</v>
      </c>
      <c r="F1491" s="1">
        <v>0</v>
      </c>
      <c r="G1491" s="2">
        <f t="shared" si="34"/>
        <v>41.995800000000003</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4807.01</v>
      </c>
      <c r="D1492" s="1">
        <v>0</v>
      </c>
      <c r="E1492" s="1">
        <v>0</v>
      </c>
      <c r="F1492" s="1">
        <v>0</v>
      </c>
      <c r="G1492" s="2">
        <f t="shared" si="34"/>
        <v>62.491129999999998</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784355.98</v>
      </c>
      <c r="D1499" s="1">
        <v>0</v>
      </c>
      <c r="E1499" s="1">
        <v>0</v>
      </c>
      <c r="F1499" s="1">
        <v>0</v>
      </c>
      <c r="G1499" s="2">
        <f t="shared" si="34"/>
        <v>15687.1196</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779548.97</v>
      </c>
      <c r="D1501" s="1">
        <v>0</v>
      </c>
      <c r="E1501" s="1">
        <v>0</v>
      </c>
      <c r="F1501" s="1">
        <v>0</v>
      </c>
      <c r="G1501" s="2">
        <f t="shared" si="34"/>
        <v>17150.07734</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664440.93000000005</v>
      </c>
      <c r="D1502" s="1">
        <v>0</v>
      </c>
      <c r="E1502" s="1">
        <v>0</v>
      </c>
      <c r="F1502" s="1">
        <v>0</v>
      </c>
      <c r="G1502" s="2">
        <f t="shared" si="34"/>
        <v>15282.141390000001</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98780.06</v>
      </c>
      <c r="D1503" s="1">
        <v>0</v>
      </c>
      <c r="E1503" s="1">
        <v>0</v>
      </c>
      <c r="F1503" s="1">
        <v>0</v>
      </c>
      <c r="G1503" s="2">
        <f t="shared" si="34"/>
        <v>2370.7214399999998</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583.41999999999996</v>
      </c>
      <c r="D1504" s="1">
        <v>0</v>
      </c>
      <c r="E1504" s="1">
        <v>0</v>
      </c>
      <c r="F1504" s="1">
        <v>0</v>
      </c>
      <c r="G1504" s="2">
        <f t="shared" si="34"/>
        <v>14.5855</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8593.86</v>
      </c>
      <c r="D1507" s="1">
        <v>0</v>
      </c>
      <c r="E1507" s="1">
        <v>0</v>
      </c>
      <c r="F1507" s="1">
        <v>0</v>
      </c>
      <c r="G1507" s="2">
        <f t="shared" si="34"/>
        <v>240.62808000000001</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7150.7</v>
      </c>
      <c r="D1509" s="1">
        <v>0</v>
      </c>
      <c r="E1509" s="1">
        <v>0</v>
      </c>
      <c r="F1509" s="1">
        <v>0</v>
      </c>
      <c r="G1509" s="2">
        <f t="shared" si="34"/>
        <v>214.52099999999999</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4807.01</v>
      </c>
      <c r="D1510" s="1">
        <v>0</v>
      </c>
      <c r="E1510" s="1">
        <v>0</v>
      </c>
      <c r="F1510" s="1">
        <v>0</v>
      </c>
      <c r="G1510" s="2">
        <f t="shared" si="34"/>
        <v>149.01731000000001</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63108.270000000019</v>
      </c>
      <c r="D1517" s="1">
        <v>0</v>
      </c>
      <c r="E1517" s="1">
        <v>0</v>
      </c>
      <c r="F1517" s="1">
        <v>0</v>
      </c>
      <c r="G1517" s="2">
        <f t="shared" si="34"/>
        <v>2398.1142600000007</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63108.27</v>
      </c>
      <c r="D1576" s="1">
        <v>0</v>
      </c>
      <c r="E1576" s="1">
        <v>0</v>
      </c>
      <c r="F1576" s="1">
        <v>0</v>
      </c>
      <c r="G1576" s="2">
        <f t="shared" si="34"/>
        <v>6121.5021900000002</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63108.27</v>
      </c>
      <c r="D1578" s="1">
        <v>0</v>
      </c>
      <c r="E1578" s="1">
        <v>0</v>
      </c>
      <c r="F1578" s="1">
        <v>0</v>
      </c>
      <c r="G1578" s="2">
        <f t="shared" si="34"/>
        <v>6247.7187299999996</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684360.59</v>
      </c>
      <c r="I16" s="170">
        <f>'PR-RAS'!E6</f>
        <v>767670.63000000012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638369.19999999995</v>
      </c>
      <c r="I17" s="170">
        <f>'PR-RAS'!E151</f>
        <v>772115.09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5758.2999999999811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4143.1699999998555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250175.52000000002</v>
      </c>
      <c r="I20" s="173">
        <f>BILANCA!E7</f>
        <v>244089.90000000002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59172.18</v>
      </c>
      <c r="I21" s="175">
        <f>BILANCA!E68</f>
        <v>58965.100000000006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53413.880000000005</v>
      </c>
      <c r="I22" s="175">
        <f>BILANCA!E176</f>
        <v>63108.270000000004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255933.81999999998</v>
      </c>
      <c r="I23" s="177">
        <f>BILANCA!E237</f>
        <v>239946.72999999998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683451.36</v>
      </c>
      <c r="I27" s="175">
        <f>'RAS-funkcijski'!E114</f>
        <v>777572.1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683451.36</v>
      </c>
      <c r="I28" s="179">
        <f>'RAS-funkcijski'!E141</f>
        <v>777572.1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26081.11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26081.11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53413.88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63108.270000000019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63108.27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60" zoomScaleNormal="100" workbookViewId="0">
      <selection activeCell="D721" sqref="D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684360.59</v>
      </c>
      <c r="E6" s="51">
        <f>E7+E44+E50+E82+E106+E124+E133+E139</f>
        <v>767670.63000000012</v>
      </c>
      <c r="F6" s="52">
        <f t="shared" ref="F6:F131" si="0">IF(D6&lt;&gt;0,IF(E6/D6&gt;=100,"&gt;&gt;100",E6/D6*100),"-")</f>
        <v>112.17341284950382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551939.71000000008</v>
      </c>
      <c r="E50" s="51">
        <f>E51+E54+E59+E62+E65+E68+E71+E74+E77</f>
        <v>717147.98</v>
      </c>
      <c r="F50" s="52">
        <f t="shared" si="0"/>
        <v>129.93230365686134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548767.4</v>
      </c>
      <c r="E68" s="51">
        <f t="shared" si="15"/>
        <v>701954.48</v>
      </c>
      <c r="F68" s="52">
        <f t="shared" si="0"/>
        <v>127.91475586924442</v>
      </c>
    </row>
    <row r="69" spans="1:6" ht="12.75" customHeight="1" x14ac:dyDescent="0.2">
      <c r="A69" s="53" t="s">
        <v>184</v>
      </c>
      <c r="B69" s="85" t="s">
        <v>185</v>
      </c>
      <c r="C69" s="50" t="s">
        <v>184</v>
      </c>
      <c r="D69" s="242">
        <v>546755.24</v>
      </c>
      <c r="E69" s="242">
        <v>697722.58</v>
      </c>
      <c r="F69" s="52">
        <f t="shared" si="0"/>
        <v>127.61150309231604</v>
      </c>
    </row>
    <row r="70" spans="1:6" ht="24" x14ac:dyDescent="0.2">
      <c r="A70" s="53" t="s">
        <v>186</v>
      </c>
      <c r="B70" s="85" t="s">
        <v>187</v>
      </c>
      <c r="C70" s="50" t="s">
        <v>186</v>
      </c>
      <c r="D70" s="242">
        <v>2012.16</v>
      </c>
      <c r="E70" s="242">
        <v>4231.8999999999996</v>
      </c>
      <c r="F70" s="52">
        <f t="shared" si="0"/>
        <v>210.31627703562336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3172.31</v>
      </c>
      <c r="E74" s="51">
        <f t="shared" si="17"/>
        <v>15193.5</v>
      </c>
      <c r="F74" s="52">
        <f t="shared" si="0"/>
        <v>478.9412131853444</v>
      </c>
    </row>
    <row r="75" spans="1:6" ht="12.75" customHeight="1" x14ac:dyDescent="0.2">
      <c r="A75" s="53" t="s">
        <v>196</v>
      </c>
      <c r="B75" s="85" t="s">
        <v>197</v>
      </c>
      <c r="C75" s="50" t="s">
        <v>196</v>
      </c>
      <c r="D75" s="242">
        <v>3172.31</v>
      </c>
      <c r="E75" s="242">
        <v>15193.5</v>
      </c>
      <c r="F75" s="52">
        <f t="shared" si="0"/>
        <v>478.9412131853444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4.1100000000000003</v>
      </c>
      <c r="E82" s="51">
        <f t="shared" si="19"/>
        <v>6.31</v>
      </c>
      <c r="F82" s="52">
        <f t="shared" si="0"/>
        <v>153.5279805352798</v>
      </c>
    </row>
    <row r="83" spans="1:6" ht="12.75" customHeight="1" x14ac:dyDescent="0.2">
      <c r="A83" s="53">
        <v>641</v>
      </c>
      <c r="B83" s="85" t="s">
        <v>212</v>
      </c>
      <c r="C83" s="50" t="s">
        <v>213</v>
      </c>
      <c r="D83" s="51">
        <f t="shared" ref="D83:E83" si="20">SUM(D84:D90)</f>
        <v>4.1100000000000003</v>
      </c>
      <c r="E83" s="51">
        <f t="shared" si="20"/>
        <v>6.31</v>
      </c>
      <c r="F83" s="52">
        <f t="shared" si="0"/>
        <v>153.5279805352798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4.1100000000000003</v>
      </c>
      <c r="E85" s="242">
        <v>6.31</v>
      </c>
      <c r="F85" s="52">
        <f t="shared" si="0"/>
        <v>153.5279805352798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16547.87</v>
      </c>
      <c r="E106" s="51">
        <f t="shared" si="23"/>
        <v>10059.26</v>
      </c>
      <c r="F106" s="52">
        <f t="shared" si="0"/>
        <v>60.788850770522131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16547.87</v>
      </c>
      <c r="E112" s="51">
        <f t="shared" si="25"/>
        <v>10059.26</v>
      </c>
      <c r="F112" s="52">
        <f t="shared" si="0"/>
        <v>60.788850770522131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16547.87</v>
      </c>
      <c r="E117" s="242">
        <v>10059.26</v>
      </c>
      <c r="F117" s="52">
        <f t="shared" si="0"/>
        <v>60.788850770522131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2333.6999999999998</v>
      </c>
      <c r="E124" s="51">
        <f t="shared" si="27"/>
        <v>3131.67</v>
      </c>
      <c r="F124" s="52">
        <f t="shared" si="0"/>
        <v>134.193341046407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2333.6999999999998</v>
      </c>
      <c r="E128" s="51">
        <f t="shared" si="29"/>
        <v>3131.67</v>
      </c>
      <c r="F128" s="52">
        <f t="shared" si="0"/>
        <v>134.193341046407</v>
      </c>
    </row>
    <row r="129" spans="1:6" ht="12.75" customHeight="1" x14ac:dyDescent="0.2">
      <c r="A129" s="53">
        <v>6631</v>
      </c>
      <c r="B129" s="86" t="s">
        <v>304</v>
      </c>
      <c r="C129" s="50" t="s">
        <v>305</v>
      </c>
      <c r="D129" s="242">
        <v>2333.6999999999998</v>
      </c>
      <c r="E129" s="242">
        <v>2481.67</v>
      </c>
      <c r="F129" s="52">
        <f t="shared" si="0"/>
        <v>106.34057505249177</v>
      </c>
    </row>
    <row r="130" spans="1:6" ht="12.75" customHeight="1" x14ac:dyDescent="0.2">
      <c r="A130" s="53">
        <v>6632</v>
      </c>
      <c r="B130" s="232" t="s">
        <v>306</v>
      </c>
      <c r="C130" s="50" t="s">
        <v>307</v>
      </c>
      <c r="D130" s="242">
        <v>0</v>
      </c>
      <c r="E130" s="242">
        <v>650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113535.2</v>
      </c>
      <c r="E133" s="51">
        <f t="shared" si="30"/>
        <v>37325.410000000003</v>
      </c>
      <c r="F133" s="52">
        <f t="shared" ref="F133:F223" si="31">IF(D133&lt;&gt;0,IF(E133/D133&gt;=100,"&gt;&gt;100",E133/D133*100),"-")</f>
        <v>32.875627999069899</v>
      </c>
    </row>
    <row r="134" spans="1:6" ht="24" x14ac:dyDescent="0.2">
      <c r="A134" s="53">
        <v>671</v>
      </c>
      <c r="B134" s="232" t="s">
        <v>314</v>
      </c>
      <c r="C134" s="50" t="s">
        <v>315</v>
      </c>
      <c r="D134" s="51">
        <f t="shared" ref="D134:E134" si="32">SUM(D135:D137)</f>
        <v>113535.2</v>
      </c>
      <c r="E134" s="51">
        <f t="shared" si="32"/>
        <v>37325.410000000003</v>
      </c>
      <c r="F134" s="52">
        <f t="shared" si="31"/>
        <v>32.875627999069899</v>
      </c>
    </row>
    <row r="135" spans="1:6" ht="12.75" customHeight="1" x14ac:dyDescent="0.2">
      <c r="A135" s="53">
        <v>6711</v>
      </c>
      <c r="B135" s="85" t="s">
        <v>316</v>
      </c>
      <c r="C135" s="50" t="s">
        <v>317</v>
      </c>
      <c r="D135" s="242">
        <v>70904.23</v>
      </c>
      <c r="E135" s="242">
        <v>37325.410000000003</v>
      </c>
      <c r="F135" s="52">
        <f t="shared" si="31"/>
        <v>52.642007395045411</v>
      </c>
    </row>
    <row r="136" spans="1:6" ht="24" x14ac:dyDescent="0.2">
      <c r="A136" s="53">
        <v>6712</v>
      </c>
      <c r="B136" s="232" t="s">
        <v>318</v>
      </c>
      <c r="C136" s="50" t="s">
        <v>319</v>
      </c>
      <c r="D136" s="242">
        <v>42630.97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638369.19999999995</v>
      </c>
      <c r="E151" s="51">
        <f t="shared" si="35"/>
        <v>772115.09</v>
      </c>
      <c r="F151" s="52">
        <f t="shared" si="31"/>
        <v>120.95118154196662</v>
      </c>
    </row>
    <row r="152" spans="1:6" ht="12.75" customHeight="1" x14ac:dyDescent="0.2">
      <c r="A152" s="53">
        <v>31</v>
      </c>
      <c r="B152" s="85" t="s">
        <v>349</v>
      </c>
      <c r="C152" s="50" t="s">
        <v>35</v>
      </c>
      <c r="D152" s="51">
        <f t="shared" ref="D152:E152" si="36">D153+D158+D159</f>
        <v>498835.29</v>
      </c>
      <c r="E152" s="51">
        <f t="shared" si="36"/>
        <v>664263.99</v>
      </c>
      <c r="F152" s="52">
        <f t="shared" si="31"/>
        <v>133.16299053340833</v>
      </c>
    </row>
    <row r="153" spans="1:6" ht="12.75" customHeight="1" x14ac:dyDescent="0.2">
      <c r="A153" s="53">
        <v>311</v>
      </c>
      <c r="B153" s="85" t="s">
        <v>350</v>
      </c>
      <c r="C153" s="50" t="s">
        <v>351</v>
      </c>
      <c r="D153" s="51">
        <f t="shared" ref="D153:E153" si="37">SUM(D154:D157)</f>
        <v>408424.2</v>
      </c>
      <c r="E153" s="51">
        <f t="shared" si="37"/>
        <v>546760.29</v>
      </c>
      <c r="F153" s="52">
        <f t="shared" si="31"/>
        <v>133.8706888573204</v>
      </c>
    </row>
    <row r="154" spans="1:6" ht="12.75" customHeight="1" x14ac:dyDescent="0.2">
      <c r="A154" s="53">
        <v>3111</v>
      </c>
      <c r="B154" s="85" t="s">
        <v>352</v>
      </c>
      <c r="C154" s="50" t="s">
        <v>353</v>
      </c>
      <c r="D154" s="242">
        <v>402523.95</v>
      </c>
      <c r="E154" s="242">
        <v>535192.66</v>
      </c>
      <c r="F154" s="52">
        <f t="shared" si="31"/>
        <v>132.95920901104145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5900.25</v>
      </c>
      <c r="E156" s="242">
        <v>11567.63</v>
      </c>
      <c r="F156" s="52">
        <f t="shared" si="31"/>
        <v>196.05321808397949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23766.54</v>
      </c>
      <c r="E158" s="242">
        <v>27689.99</v>
      </c>
      <c r="F158" s="52">
        <f t="shared" si="31"/>
        <v>116.50829275106935</v>
      </c>
    </row>
    <row r="159" spans="1:6" ht="12.75" customHeight="1" x14ac:dyDescent="0.2">
      <c r="A159" s="53">
        <v>313</v>
      </c>
      <c r="B159" s="85" t="s">
        <v>362</v>
      </c>
      <c r="C159" s="50" t="s">
        <v>363</v>
      </c>
      <c r="D159" s="51">
        <f t="shared" ref="D159:E159" si="38">SUM(D160:D162)</f>
        <v>66644.55</v>
      </c>
      <c r="E159" s="51">
        <f t="shared" si="38"/>
        <v>89813.71</v>
      </c>
      <c r="F159" s="52">
        <f t="shared" si="31"/>
        <v>134.76527337944364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66644.55</v>
      </c>
      <c r="E161" s="242">
        <v>89813.71</v>
      </c>
      <c r="F161" s="52">
        <f t="shared" si="31"/>
        <v>134.76527337944364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131758.24</v>
      </c>
      <c r="E163" s="51">
        <f t="shared" si="39"/>
        <v>98641.04</v>
      </c>
      <c r="F163" s="52">
        <f t="shared" si="31"/>
        <v>74.865177312629555</v>
      </c>
    </row>
    <row r="164" spans="1:6" ht="12.75" customHeight="1" x14ac:dyDescent="0.2">
      <c r="A164" s="53">
        <v>321</v>
      </c>
      <c r="B164" s="85" t="s">
        <v>371</v>
      </c>
      <c r="C164" s="50" t="s">
        <v>372</v>
      </c>
      <c r="D164" s="51">
        <f t="shared" ref="D164:E164" si="40">SUM(D165:D168)</f>
        <v>19975.799999999996</v>
      </c>
      <c r="E164" s="51">
        <f t="shared" si="40"/>
        <v>22323.57</v>
      </c>
      <c r="F164" s="52">
        <f t="shared" si="31"/>
        <v>111.75307121617159</v>
      </c>
    </row>
    <row r="165" spans="1:6" ht="12.75" customHeight="1" x14ac:dyDescent="0.2">
      <c r="A165" s="53">
        <v>3211</v>
      </c>
      <c r="B165" s="85" t="s">
        <v>373</v>
      </c>
      <c r="C165" s="50" t="s">
        <v>374</v>
      </c>
      <c r="D165" s="242">
        <v>1841.76</v>
      </c>
      <c r="E165" s="242">
        <v>2727.7</v>
      </c>
      <c r="F165" s="52">
        <f t="shared" si="31"/>
        <v>148.102901572409</v>
      </c>
    </row>
    <row r="166" spans="1:6" ht="12.75" customHeight="1" x14ac:dyDescent="0.2">
      <c r="A166" s="53">
        <v>3212</v>
      </c>
      <c r="B166" s="85" t="s">
        <v>375</v>
      </c>
      <c r="C166" s="50" t="s">
        <v>376</v>
      </c>
      <c r="D166" s="242">
        <v>17167.98</v>
      </c>
      <c r="E166" s="242">
        <v>17944.07</v>
      </c>
      <c r="F166" s="52">
        <f t="shared" si="31"/>
        <v>104.52056677605637</v>
      </c>
    </row>
    <row r="167" spans="1:6" ht="12.75" customHeight="1" x14ac:dyDescent="0.2">
      <c r="A167" s="53">
        <v>3213</v>
      </c>
      <c r="B167" s="85" t="s">
        <v>377</v>
      </c>
      <c r="C167" s="50" t="s">
        <v>378</v>
      </c>
      <c r="D167" s="242">
        <v>288.45999999999998</v>
      </c>
      <c r="E167" s="242">
        <v>982.2</v>
      </c>
      <c r="F167" s="52">
        <f t="shared" si="31"/>
        <v>340.49781598835193</v>
      </c>
    </row>
    <row r="168" spans="1:6" ht="12.75" customHeight="1" x14ac:dyDescent="0.2">
      <c r="A168" s="53">
        <v>3214</v>
      </c>
      <c r="B168" s="85" t="s">
        <v>379</v>
      </c>
      <c r="C168" s="50" t="s">
        <v>380</v>
      </c>
      <c r="D168" s="242">
        <v>677.6</v>
      </c>
      <c r="E168" s="242">
        <v>669.6</v>
      </c>
      <c r="F168" s="52">
        <f t="shared" si="31"/>
        <v>98.819362455726093</v>
      </c>
    </row>
    <row r="169" spans="1:6" ht="12.75" customHeight="1" x14ac:dyDescent="0.2">
      <c r="A169" s="53">
        <v>322</v>
      </c>
      <c r="B169" s="85" t="s">
        <v>381</v>
      </c>
      <c r="C169" s="50" t="s">
        <v>382</v>
      </c>
      <c r="D169" s="51">
        <f t="shared" ref="D169:E169" si="41">SUM(D170:D176)</f>
        <v>41273.75</v>
      </c>
      <c r="E169" s="51">
        <f t="shared" si="41"/>
        <v>44354.739999999991</v>
      </c>
      <c r="F169" s="52">
        <f t="shared" si="31"/>
        <v>107.46476876949633</v>
      </c>
    </row>
    <row r="170" spans="1:6" ht="12.75" customHeight="1" x14ac:dyDescent="0.2">
      <c r="A170" s="53">
        <v>3221</v>
      </c>
      <c r="B170" s="85" t="s">
        <v>383</v>
      </c>
      <c r="C170" s="50" t="s">
        <v>384</v>
      </c>
      <c r="D170" s="242">
        <v>5377.24</v>
      </c>
      <c r="E170" s="242">
        <v>5603.41</v>
      </c>
      <c r="F170" s="52">
        <f t="shared" si="31"/>
        <v>104.20606110197797</v>
      </c>
    </row>
    <row r="171" spans="1:6" ht="12.75" customHeight="1" x14ac:dyDescent="0.2">
      <c r="A171" s="53">
        <v>3222</v>
      </c>
      <c r="B171" s="85" t="s">
        <v>385</v>
      </c>
      <c r="C171" s="50" t="s">
        <v>386</v>
      </c>
      <c r="D171" s="242">
        <v>26566.97</v>
      </c>
      <c r="E171" s="242">
        <v>27529.82</v>
      </c>
      <c r="F171" s="52">
        <f t="shared" si="31"/>
        <v>103.624237163666</v>
      </c>
    </row>
    <row r="172" spans="1:6" ht="12.75" customHeight="1" x14ac:dyDescent="0.2">
      <c r="A172" s="53">
        <v>3223</v>
      </c>
      <c r="B172" s="85" t="s">
        <v>387</v>
      </c>
      <c r="C172" s="50" t="s">
        <v>388</v>
      </c>
      <c r="D172" s="242">
        <v>6614.39</v>
      </c>
      <c r="E172" s="242">
        <v>9266.5300000000007</v>
      </c>
      <c r="F172" s="52">
        <f t="shared" si="31"/>
        <v>140.09651683677558</v>
      </c>
    </row>
    <row r="173" spans="1:6" ht="12.75" customHeight="1" x14ac:dyDescent="0.2">
      <c r="A173" s="53">
        <v>3224</v>
      </c>
      <c r="B173" s="85" t="s">
        <v>389</v>
      </c>
      <c r="C173" s="50" t="s">
        <v>390</v>
      </c>
      <c r="D173" s="242">
        <v>371.35</v>
      </c>
      <c r="E173" s="242">
        <v>428.28</v>
      </c>
      <c r="F173" s="52">
        <f t="shared" si="31"/>
        <v>115.33055069341589</v>
      </c>
    </row>
    <row r="174" spans="1:6" ht="12.75" customHeight="1" x14ac:dyDescent="0.2">
      <c r="A174" s="53">
        <v>3225</v>
      </c>
      <c r="B174" s="85" t="s">
        <v>391</v>
      </c>
      <c r="C174" s="50" t="s">
        <v>392</v>
      </c>
      <c r="D174" s="242">
        <v>2310.08</v>
      </c>
      <c r="E174" s="242">
        <v>1526.7</v>
      </c>
      <c r="F174" s="52">
        <f t="shared" si="31"/>
        <v>66.088620307521822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33.72</v>
      </c>
      <c r="E176" s="242"/>
      <c r="F176" s="52">
        <f t="shared" si="31"/>
        <v>0</v>
      </c>
    </row>
    <row r="177" spans="1:6" ht="12.75" customHeight="1" x14ac:dyDescent="0.2">
      <c r="A177" s="53">
        <v>323</v>
      </c>
      <c r="B177" s="85" t="s">
        <v>397</v>
      </c>
      <c r="C177" s="50" t="s">
        <v>398</v>
      </c>
      <c r="D177" s="51">
        <f t="shared" ref="D177:E177" si="42">SUM(D178:D186)</f>
        <v>65871.649999999994</v>
      </c>
      <c r="E177" s="51">
        <f t="shared" si="42"/>
        <v>27084.009999999995</v>
      </c>
      <c r="F177" s="52">
        <f t="shared" si="31"/>
        <v>41.116337605024313</v>
      </c>
    </row>
    <row r="178" spans="1:6" ht="12.75" customHeight="1" x14ac:dyDescent="0.2">
      <c r="A178" s="53">
        <v>3231</v>
      </c>
      <c r="B178" s="85" t="s">
        <v>399</v>
      </c>
      <c r="C178" s="50" t="s">
        <v>400</v>
      </c>
      <c r="D178" s="242">
        <v>1107.8</v>
      </c>
      <c r="E178" s="242">
        <v>859.99</v>
      </c>
      <c r="F178" s="52">
        <f t="shared" si="31"/>
        <v>77.630438707347906</v>
      </c>
    </row>
    <row r="179" spans="1:6" ht="12.75" customHeight="1" x14ac:dyDescent="0.2">
      <c r="A179" s="53">
        <v>3232</v>
      </c>
      <c r="B179" s="85" t="s">
        <v>401</v>
      </c>
      <c r="C179" s="50" t="s">
        <v>402</v>
      </c>
      <c r="D179" s="242">
        <v>43912.56</v>
      </c>
      <c r="E179" s="242">
        <v>5169.97</v>
      </c>
      <c r="F179" s="52">
        <f t="shared" si="31"/>
        <v>11.773328633083565</v>
      </c>
    </row>
    <row r="180" spans="1:6" ht="12.75" customHeight="1" x14ac:dyDescent="0.2">
      <c r="A180" s="53">
        <v>3233</v>
      </c>
      <c r="B180" s="85" t="s">
        <v>403</v>
      </c>
      <c r="C180" s="50" t="s">
        <v>404</v>
      </c>
      <c r="D180" s="242">
        <v>127.44</v>
      </c>
      <c r="E180" s="242">
        <v>660</v>
      </c>
      <c r="F180" s="52">
        <f t="shared" si="31"/>
        <v>517.89077212806035</v>
      </c>
    </row>
    <row r="181" spans="1:6" ht="12.75" customHeight="1" x14ac:dyDescent="0.2">
      <c r="A181" s="53">
        <v>3234</v>
      </c>
      <c r="B181" s="85" t="s">
        <v>405</v>
      </c>
      <c r="C181" s="50" t="s">
        <v>406</v>
      </c>
      <c r="D181" s="242">
        <v>1181.03</v>
      </c>
      <c r="E181" s="242">
        <v>1067.3499999999999</v>
      </c>
      <c r="F181" s="52">
        <f t="shared" si="31"/>
        <v>90.374503611254582</v>
      </c>
    </row>
    <row r="182" spans="1:6" ht="12.75" customHeight="1" x14ac:dyDescent="0.2">
      <c r="A182" s="53">
        <v>3235</v>
      </c>
      <c r="B182" s="85" t="s">
        <v>407</v>
      </c>
      <c r="C182" s="50" t="s">
        <v>408</v>
      </c>
      <c r="D182" s="242">
        <v>3777</v>
      </c>
      <c r="E182" s="242">
        <v>4369.8100000000004</v>
      </c>
      <c r="F182" s="52">
        <f t="shared" si="31"/>
        <v>115.69526078898598</v>
      </c>
    </row>
    <row r="183" spans="1:6" ht="12.75" customHeight="1" x14ac:dyDescent="0.2">
      <c r="A183" s="53">
        <v>3236</v>
      </c>
      <c r="B183" s="85" t="s">
        <v>409</v>
      </c>
      <c r="C183" s="50" t="s">
        <v>410</v>
      </c>
      <c r="D183" s="242">
        <v>643.83000000000004</v>
      </c>
      <c r="E183" s="242">
        <v>4141.82</v>
      </c>
      <c r="F183" s="52">
        <f t="shared" si="31"/>
        <v>643.30956929624267</v>
      </c>
    </row>
    <row r="184" spans="1:6" ht="12.75" customHeight="1" x14ac:dyDescent="0.2">
      <c r="A184" s="53">
        <v>3237</v>
      </c>
      <c r="B184" s="85" t="s">
        <v>411</v>
      </c>
      <c r="C184" s="50" t="s">
        <v>412</v>
      </c>
      <c r="D184" s="242">
        <v>232.28</v>
      </c>
      <c r="E184" s="242">
        <v>915.96</v>
      </c>
      <c r="F184" s="52">
        <f t="shared" si="31"/>
        <v>394.33442397106944</v>
      </c>
    </row>
    <row r="185" spans="1:6" ht="12.75" customHeight="1" x14ac:dyDescent="0.2">
      <c r="A185" s="53">
        <v>3238</v>
      </c>
      <c r="B185" s="85" t="s">
        <v>413</v>
      </c>
      <c r="C185" s="50" t="s">
        <v>414</v>
      </c>
      <c r="D185" s="242">
        <v>4180.59</v>
      </c>
      <c r="E185" s="242">
        <v>2913.03</v>
      </c>
      <c r="F185" s="52">
        <f t="shared" si="31"/>
        <v>69.679877720608815</v>
      </c>
    </row>
    <row r="186" spans="1:6" ht="12.75" customHeight="1" x14ac:dyDescent="0.2">
      <c r="A186" s="53">
        <v>3239</v>
      </c>
      <c r="B186" s="85" t="s">
        <v>415</v>
      </c>
      <c r="C186" s="50" t="s">
        <v>416</v>
      </c>
      <c r="D186" s="242">
        <v>10709.12</v>
      </c>
      <c r="E186" s="242">
        <v>6986.08</v>
      </c>
      <c r="F186" s="52">
        <f t="shared" si="31"/>
        <v>65.234865236359283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4637.04</v>
      </c>
      <c r="E188" s="51">
        <f t="shared" si="43"/>
        <v>4878.72</v>
      </c>
      <c r="F188" s="52">
        <f t="shared" si="31"/>
        <v>105.21194555147251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218.09</v>
      </c>
      <c r="E192" s="242">
        <v>163.09</v>
      </c>
      <c r="F192" s="52">
        <f t="shared" si="31"/>
        <v>74.781053693429328</v>
      </c>
    </row>
    <row r="193" spans="1:6" ht="12.75" customHeight="1" x14ac:dyDescent="0.2">
      <c r="A193" s="53">
        <v>3295</v>
      </c>
      <c r="B193" s="85" t="s">
        <v>429</v>
      </c>
      <c r="C193" s="50" t="s">
        <v>430</v>
      </c>
      <c r="D193" s="242">
        <v>1672.39</v>
      </c>
      <c r="E193" s="242">
        <v>1611.44</v>
      </c>
      <c r="F193" s="52">
        <f t="shared" si="31"/>
        <v>96.355515160937344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2746.56</v>
      </c>
      <c r="E195" s="242">
        <v>3104.19</v>
      </c>
      <c r="F195" s="52">
        <f t="shared" si="31"/>
        <v>113.02101537923804</v>
      </c>
    </row>
    <row r="196" spans="1:6" ht="12.75" customHeight="1" x14ac:dyDescent="0.2">
      <c r="A196" s="53">
        <v>34</v>
      </c>
      <c r="B196" s="232" t="s">
        <v>435</v>
      </c>
      <c r="C196" s="50" t="s">
        <v>436</v>
      </c>
      <c r="D196" s="51">
        <f t="shared" ref="D196:E196" si="44">D197+D202+D210</f>
        <v>567.94000000000005</v>
      </c>
      <c r="E196" s="51">
        <f t="shared" si="44"/>
        <v>616.20000000000005</v>
      </c>
      <c r="F196" s="52">
        <f t="shared" si="31"/>
        <v>108.49737648343134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567.94000000000005</v>
      </c>
      <c r="E210" s="51">
        <f t="shared" si="47"/>
        <v>616.20000000000005</v>
      </c>
      <c r="F210" s="52">
        <f t="shared" si="31"/>
        <v>108.49737648343134</v>
      </c>
    </row>
    <row r="211" spans="1:6" ht="12.75" customHeight="1" x14ac:dyDescent="0.2">
      <c r="A211" s="53">
        <v>3431</v>
      </c>
      <c r="B211" s="232" t="s">
        <v>465</v>
      </c>
      <c r="C211" s="50" t="s">
        <v>466</v>
      </c>
      <c r="D211" s="242">
        <v>567.87</v>
      </c>
      <c r="E211" s="242">
        <v>613.69000000000005</v>
      </c>
      <c r="F211" s="52">
        <f t="shared" si="31"/>
        <v>108.06874812897318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7.0000000000000007E-2</v>
      </c>
      <c r="E213" s="242">
        <v>2.5099999999999998</v>
      </c>
      <c r="F213" s="52">
        <f t="shared" si="31"/>
        <v>3585.7142857142853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7207.73</v>
      </c>
      <c r="E252" s="51">
        <f t="shared" si="63"/>
        <v>8593.86</v>
      </c>
      <c r="F252" s="52">
        <f t="shared" ref="F252:F258" si="64">IF(D252&lt;&gt;0,IF(E252/D252&gt;=100,"&gt;&gt;100",E252/D252*100),"-")</f>
        <v>119.23115876982075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7207.73</v>
      </c>
      <c r="E259" s="51">
        <f t="shared" si="66"/>
        <v>8593.86</v>
      </c>
      <c r="F259" s="52">
        <f t="shared" ref="F259:F262" si="67">IF(D259&lt;&gt;0,IF(E259/D259&gt;=100,"&gt;&gt;100",E259/D259*100),"-")</f>
        <v>119.23115876982075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7207.73</v>
      </c>
      <c r="E261" s="242">
        <v>8593.86</v>
      </c>
      <c r="F261" s="52">
        <f t="shared" si="67"/>
        <v>119.23115876982075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638369.19999999995</v>
      </c>
      <c r="E289" s="51">
        <f t="shared" si="79"/>
        <v>772115.09</v>
      </c>
      <c r="F289" s="52">
        <f t="shared" si="76"/>
        <v>120.95118154196662</v>
      </c>
    </row>
    <row r="290" spans="1:6" ht="12.75" customHeight="1" x14ac:dyDescent="0.2">
      <c r="A290" s="53" t="s">
        <v>608</v>
      </c>
      <c r="B290" s="85" t="s">
        <v>619</v>
      </c>
      <c r="C290" s="50" t="s">
        <v>620</v>
      </c>
      <c r="D290" s="51">
        <f>IF(D6&gt;=D289,D6-D289,0)</f>
        <v>45991.390000000014</v>
      </c>
      <c r="E290" s="51">
        <f>IF(E6&gt;=E289,E6-E289,0)</f>
        <v>0</v>
      </c>
      <c r="F290" s="52">
        <f t="shared" si="76"/>
        <v>0</v>
      </c>
    </row>
    <row r="291" spans="1:6" ht="12.75" customHeight="1" x14ac:dyDescent="0.2">
      <c r="A291" s="53" t="s">
        <v>608</v>
      </c>
      <c r="B291" s="85" t="s">
        <v>621</v>
      </c>
      <c r="C291" s="50" t="s">
        <v>622</v>
      </c>
      <c r="D291" s="51">
        <f>IF(D289&gt;=D6,D289-D6,0)</f>
        <v>0</v>
      </c>
      <c r="E291" s="51">
        <f>IF(E289&gt;=E6,E289-E6,0)</f>
        <v>4444.4599999998463</v>
      </c>
      <c r="F291" s="52" t="str">
        <f t="shared" si="76"/>
        <v>-</v>
      </c>
    </row>
    <row r="292" spans="1:6" ht="12.75" customHeight="1" x14ac:dyDescent="0.2">
      <c r="A292" s="53">
        <v>92211</v>
      </c>
      <c r="B292" s="85" t="s">
        <v>623</v>
      </c>
      <c r="C292" s="50" t="s">
        <v>624</v>
      </c>
      <c r="D292" s="242">
        <v>4849.07</v>
      </c>
      <c r="E292" s="242">
        <v>5758.3</v>
      </c>
      <c r="F292" s="52">
        <f t="shared" si="76"/>
        <v>118.75060578626417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45082.16</v>
      </c>
      <c r="E350" s="51">
        <f t="shared" si="95"/>
        <v>5457.01</v>
      </c>
      <c r="F350" s="52">
        <f t="shared" si="81"/>
        <v>12.104588600013841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36962.79</v>
      </c>
      <c r="E363" s="51">
        <f t="shared" si="99"/>
        <v>5457.01</v>
      </c>
      <c r="F363" s="52">
        <f t="shared" si="81"/>
        <v>14.763522991635641</v>
      </c>
    </row>
    <row r="364" spans="1:6" ht="12.75" customHeight="1" x14ac:dyDescent="0.2">
      <c r="A364" s="53">
        <v>421</v>
      </c>
      <c r="B364" s="85" t="s">
        <v>758</v>
      </c>
      <c r="C364" s="50" t="s">
        <v>759</v>
      </c>
      <c r="D364" s="51">
        <f t="shared" ref="D364:E364" si="100">SUM(D365:D368)</f>
        <v>34511.599999999999</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34511.599999999999</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1209.55</v>
      </c>
      <c r="F369" s="52" t="str">
        <f t="shared" si="81"/>
        <v>-</v>
      </c>
    </row>
    <row r="370" spans="1:6" ht="12.75" customHeight="1" x14ac:dyDescent="0.2">
      <c r="A370" s="53">
        <v>4221</v>
      </c>
      <c r="B370" s="85" t="s">
        <v>674</v>
      </c>
      <c r="C370" s="50" t="s">
        <v>766</v>
      </c>
      <c r="D370" s="242">
        <v>0</v>
      </c>
      <c r="E370" s="242">
        <v>559.54999999999995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650</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2451.19</v>
      </c>
      <c r="E383" s="51">
        <f t="shared" si="103"/>
        <v>4247.46</v>
      </c>
      <c r="F383" s="52">
        <f t="shared" si="81"/>
        <v>173.28154896193277</v>
      </c>
    </row>
    <row r="384" spans="1:6" ht="12.75" customHeight="1" x14ac:dyDescent="0.2">
      <c r="A384" s="53">
        <v>4241</v>
      </c>
      <c r="B384" s="85" t="s">
        <v>783</v>
      </c>
      <c r="C384" s="50" t="s">
        <v>784</v>
      </c>
      <c r="D384" s="242">
        <v>2451.19</v>
      </c>
      <c r="E384" s="242">
        <v>4247.46</v>
      </c>
      <c r="F384" s="52">
        <f t="shared" si="81"/>
        <v>173.28154896193277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8119.37</v>
      </c>
      <c r="E402" s="51">
        <f t="shared" si="109"/>
        <v>0</v>
      </c>
      <c r="F402" s="52">
        <f t="shared" si="81"/>
        <v>0</v>
      </c>
    </row>
    <row r="403" spans="1:6" ht="12.75" customHeight="1" x14ac:dyDescent="0.2">
      <c r="A403" s="53">
        <v>451</v>
      </c>
      <c r="B403" s="85" t="s">
        <v>811</v>
      </c>
      <c r="C403" s="50" t="s">
        <v>812</v>
      </c>
      <c r="D403" s="242">
        <v>8119.37</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45082.16</v>
      </c>
      <c r="E408" s="51">
        <f t="shared" si="111"/>
        <v>5457.01</v>
      </c>
      <c r="F408" s="52">
        <f t="shared" si="81"/>
        <v>12.104588600013841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684360.59</v>
      </c>
      <c r="E412" s="51">
        <f>E6+E298</f>
        <v>767670.63000000012</v>
      </c>
      <c r="F412" s="52">
        <f t="shared" si="81"/>
        <v>112.17341284950382</v>
      </c>
    </row>
    <row r="413" spans="1:6" ht="12.75" customHeight="1" x14ac:dyDescent="0.2">
      <c r="A413" s="53" t="s">
        <v>608</v>
      </c>
      <c r="B413" s="85" t="s">
        <v>831</v>
      </c>
      <c r="C413" s="50" t="s">
        <v>832</v>
      </c>
      <c r="D413" s="51">
        <f t="shared" ref="D413:E413" si="112">D289+D350</f>
        <v>683451.36</v>
      </c>
      <c r="E413" s="51">
        <f t="shared" si="112"/>
        <v>777572.1</v>
      </c>
      <c r="F413" s="52">
        <f t="shared" si="81"/>
        <v>113.77138820822597</v>
      </c>
    </row>
    <row r="414" spans="1:6" ht="12.75" customHeight="1" x14ac:dyDescent="0.2">
      <c r="A414" s="53" t="s">
        <v>608</v>
      </c>
      <c r="B414" s="85" t="s">
        <v>833</v>
      </c>
      <c r="C414" s="50" t="s">
        <v>834</v>
      </c>
      <c r="D414" s="51">
        <f t="shared" ref="D414:E414" si="113">IF(D412&gt;=D413,D412-D413,0)</f>
        <v>909.22999999998137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9901.4699999998556</v>
      </c>
      <c r="F415" s="52" t="str">
        <f t="shared" si="81"/>
        <v>-</v>
      </c>
    </row>
    <row r="416" spans="1:6" ht="12.75" customHeight="1" x14ac:dyDescent="0.2">
      <c r="A416" s="60" t="s">
        <v>837</v>
      </c>
      <c r="B416" s="232" t="s">
        <v>838</v>
      </c>
      <c r="C416" s="61" t="s">
        <v>839</v>
      </c>
      <c r="D416" s="51">
        <f t="shared" ref="D416:E416" si="115">IF(D292-D293+D409-D410&gt;=0,D292-D293+D409-D410,0)</f>
        <v>4849.07</v>
      </c>
      <c r="E416" s="51">
        <f t="shared" si="115"/>
        <v>5758.3</v>
      </c>
      <c r="F416" s="52">
        <f t="shared" si="81"/>
        <v>118.75060578626417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684360.59</v>
      </c>
      <c r="E639" s="51">
        <f t="shared" si="180"/>
        <v>767670.63000000012</v>
      </c>
      <c r="F639" s="52">
        <f t="shared" si="119"/>
        <v>112.17341284950382</v>
      </c>
    </row>
    <row r="640" spans="1:6" ht="12.75" customHeight="1" x14ac:dyDescent="0.2">
      <c r="A640" s="53" t="s">
        <v>608</v>
      </c>
      <c r="B640" s="85" t="s">
        <v>1277</v>
      </c>
      <c r="C640" s="50" t="s">
        <v>1278</v>
      </c>
      <c r="D640" s="51">
        <f t="shared" ref="D640:E640" si="181">D413+D528</f>
        <v>683451.36</v>
      </c>
      <c r="E640" s="51">
        <f t="shared" si="181"/>
        <v>777572.1</v>
      </c>
      <c r="F640" s="52">
        <f t="shared" si="119"/>
        <v>113.77138820822597</v>
      </c>
    </row>
    <row r="641" spans="1:6" ht="12.75" customHeight="1" x14ac:dyDescent="0.2">
      <c r="A641" s="53" t="s">
        <v>608</v>
      </c>
      <c r="B641" s="85" t="s">
        <v>1279</v>
      </c>
      <c r="C641" s="50" t="s">
        <v>1280</v>
      </c>
      <c r="D641" s="51">
        <f t="shared" ref="D641:E641" si="182">IF(D639&gt;=D640,D639-D640,0)</f>
        <v>909.22999999998137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9901.4699999998556</v>
      </c>
      <c r="F642" s="52" t="str">
        <f t="shared" si="119"/>
        <v>-</v>
      </c>
    </row>
    <row r="643" spans="1:6" ht="24" x14ac:dyDescent="0.2">
      <c r="A643" s="60" t="s">
        <v>1283</v>
      </c>
      <c r="B643" s="85" t="s">
        <v>1284</v>
      </c>
      <c r="C643" s="61" t="s">
        <v>1283</v>
      </c>
      <c r="D643" s="51">
        <f t="shared" ref="D643:E643" si="184">IF(D416-D417+D637-D638&gt;=0,D416-D417+D637-D638,0)</f>
        <v>4849.07</v>
      </c>
      <c r="E643" s="51">
        <f t="shared" si="184"/>
        <v>5758.3</v>
      </c>
      <c r="F643" s="52">
        <f t="shared" si="119"/>
        <v>118.75060578626417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5758.2999999999811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4143.1699999998555</v>
      </c>
      <c r="F646" s="52" t="str">
        <f t="shared" si="119"/>
        <v>-</v>
      </c>
    </row>
    <row r="647" spans="1:6" ht="24" x14ac:dyDescent="0.2">
      <c r="A647" s="55" t="s">
        <v>1291</v>
      </c>
      <c r="B647" s="233" t="s">
        <v>1292</v>
      </c>
      <c r="C647" s="56" t="s">
        <v>1291</v>
      </c>
      <c r="D647" s="243">
        <v>47028.54</v>
      </c>
      <c r="E647" s="243">
        <v>56739.3</v>
      </c>
      <c r="F647" s="57">
        <f t="shared" si="119"/>
        <v>120.64865292437317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7253.2</v>
      </c>
      <c r="E649" s="242">
        <v>7608.99</v>
      </c>
      <c r="F649" s="52">
        <f t="shared" ref="F649:F724" si="188">IF(D649&lt;&gt;0,IF(E649/D649&gt;=100,"&gt;&gt;100",E649/D649*100),"-")</f>
        <v>104.90528318535269</v>
      </c>
    </row>
    <row r="650" spans="1:6" ht="12.75" customHeight="1" x14ac:dyDescent="0.2">
      <c r="A650" s="53" t="s">
        <v>1296</v>
      </c>
      <c r="B650" s="85" t="s">
        <v>1297</v>
      </c>
      <c r="C650" s="50" t="s">
        <v>1296</v>
      </c>
      <c r="D650" s="242">
        <v>170814.54</v>
      </c>
      <c r="E650" s="242">
        <v>107091.46</v>
      </c>
      <c r="F650" s="52">
        <f t="shared" si="188"/>
        <v>62.694580917994458</v>
      </c>
    </row>
    <row r="651" spans="1:6" ht="12.75" customHeight="1" x14ac:dyDescent="0.2">
      <c r="A651" s="53" t="s">
        <v>1298</v>
      </c>
      <c r="B651" s="85" t="s">
        <v>1299</v>
      </c>
      <c r="C651" s="50" t="s">
        <v>1298</v>
      </c>
      <c r="D651" s="242">
        <v>170458.75</v>
      </c>
      <c r="E651" s="242">
        <v>113358.25</v>
      </c>
      <c r="F651" s="52">
        <f t="shared" si="188"/>
        <v>66.501866287298256</v>
      </c>
    </row>
    <row r="652" spans="1:6" ht="24" x14ac:dyDescent="0.2">
      <c r="A652" s="53">
        <v>11</v>
      </c>
      <c r="B652" s="85" t="s">
        <v>1300</v>
      </c>
      <c r="C652" s="50" t="s">
        <v>1301</v>
      </c>
      <c r="D652" s="51">
        <f t="shared" ref="D652:E652" si="189">+D649+D650-D651</f>
        <v>7608.9900000000198</v>
      </c>
      <c r="E652" s="51">
        <f t="shared" si="189"/>
        <v>1342.2000000000116</v>
      </c>
      <c r="F652" s="52">
        <f t="shared" si="188"/>
        <v>17.639660454278534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31</v>
      </c>
      <c r="E654" s="262">
        <v>33</v>
      </c>
      <c r="F654" s="52">
        <f t="shared" si="188"/>
        <v>106.45161290322579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546755.24</v>
      </c>
      <c r="E675" s="242">
        <v>697107.65</v>
      </c>
      <c r="F675" s="52">
        <f t="shared" si="188"/>
        <v>127.49903411991077</v>
      </c>
    </row>
    <row r="676" spans="1:6" ht="24" x14ac:dyDescent="0.2">
      <c r="A676" s="53">
        <v>63613</v>
      </c>
      <c r="B676" s="232" t="s">
        <v>1349</v>
      </c>
      <c r="C676" s="50" t="s">
        <v>1350</v>
      </c>
      <c r="D676" s="242">
        <v>0</v>
      </c>
      <c r="E676" s="242">
        <v>614.92999999999995</v>
      </c>
      <c r="F676" s="52" t="str">
        <f t="shared" si="188"/>
        <v>-</v>
      </c>
    </row>
    <row r="677" spans="1:6" ht="24" x14ac:dyDescent="0.2">
      <c r="A677" s="53">
        <v>63622</v>
      </c>
      <c r="B677" s="232" t="s">
        <v>1351</v>
      </c>
      <c r="C677" s="50" t="s">
        <v>1352</v>
      </c>
      <c r="D677" s="242">
        <v>2012.16</v>
      </c>
      <c r="E677" s="242">
        <v>4231.8999999999996</v>
      </c>
      <c r="F677" s="52">
        <f t="shared" si="188"/>
        <v>210.31627703562336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1837.61</v>
      </c>
      <c r="E694" s="242"/>
      <c r="F694" s="52">
        <f t="shared" si="188"/>
        <v>0</v>
      </c>
    </row>
    <row r="695" spans="1:6" ht="12.75" customHeight="1" x14ac:dyDescent="0.2">
      <c r="A695" s="53">
        <v>63812</v>
      </c>
      <c r="B695" s="232" t="s">
        <v>1372</v>
      </c>
      <c r="C695" s="50" t="s">
        <v>1373</v>
      </c>
      <c r="D695" s="242">
        <v>1334.7</v>
      </c>
      <c r="E695" s="242">
        <v>15193.5</v>
      </c>
      <c r="F695" s="52">
        <f t="shared" si="188"/>
        <v>1138.3456956619466</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12727.58</v>
      </c>
      <c r="E710" s="242">
        <v>6975.67</v>
      </c>
      <c r="F710" s="52">
        <f t="shared" si="188"/>
        <v>54.80751250434097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2017.15</v>
      </c>
      <c r="E716" s="242"/>
      <c r="F716" s="52">
        <f t="shared" si="188"/>
        <v>0</v>
      </c>
    </row>
    <row r="717" spans="1:6" ht="12.75" customHeight="1" x14ac:dyDescent="0.2">
      <c r="A717" s="53">
        <v>31215</v>
      </c>
      <c r="B717" s="85" t="s">
        <v>1413</v>
      </c>
      <c r="C717" s="50" t="s">
        <v>1414</v>
      </c>
      <c r="D717" s="242">
        <v>1401.61</v>
      </c>
      <c r="E717" s="242">
        <v>882.88</v>
      </c>
      <c r="F717" s="52">
        <f t="shared" si="188"/>
        <v>62.990418161970887</v>
      </c>
    </row>
    <row r="718" spans="1:6" ht="12.75" customHeight="1" x14ac:dyDescent="0.2">
      <c r="A718" s="53">
        <v>32121</v>
      </c>
      <c r="B718" s="85" t="s">
        <v>1415</v>
      </c>
      <c r="C718" s="50" t="s">
        <v>1416</v>
      </c>
      <c r="D718" s="242">
        <v>17167.98</v>
      </c>
      <c r="E718" s="242">
        <v>17944.07</v>
      </c>
      <c r="F718" s="52">
        <f t="shared" si="188"/>
        <v>104.52056677605637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63.55</v>
      </c>
      <c r="E720" s="242">
        <v>3241.46</v>
      </c>
      <c r="F720" s="52">
        <f t="shared" si="188"/>
        <v>5100.6451612903229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139.36000000000001</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7207.73</v>
      </c>
      <c r="E828" s="242">
        <v>8593.86</v>
      </c>
      <c r="F828" s="52">
        <f t="shared" si="190"/>
        <v>119.23115876982075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309347.7</v>
      </c>
      <c r="E6" s="229">
        <f t="shared" si="0"/>
        <v>303055</v>
      </c>
      <c r="F6" s="230">
        <f t="shared" ref="F6:F260" si="1">IF(D6&gt;0,IF(E6/D6&gt;=100,"&gt;&gt;100",E6/D6*100),"-")</f>
        <v>97.965816458308879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250175.52000000002</v>
      </c>
      <c r="E7" s="104">
        <f t="shared" si="2"/>
        <v>244089.90000000002</v>
      </c>
      <c r="F7" s="93">
        <f t="shared" si="1"/>
        <v>97.567459837797074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242056.15000000002</v>
      </c>
      <c r="E12" s="104">
        <f t="shared" si="3"/>
        <v>235970.53000000003</v>
      </c>
      <c r="F12" s="93">
        <f t="shared" si="1"/>
        <v>97.4858643335441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183391.05000000002</v>
      </c>
      <c r="E13" s="104">
        <f t="shared" si="4"/>
        <v>178101.53</v>
      </c>
      <c r="F13" s="93">
        <f t="shared" si="1"/>
        <v>97.115715297993006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421494.71</v>
      </c>
      <c r="E15" s="247">
        <v>421494.71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1666.05</v>
      </c>
      <c r="E17" s="247">
        <v>1666.05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239769.71</v>
      </c>
      <c r="E18" s="247">
        <v>245059.23</v>
      </c>
      <c r="F18" s="93">
        <f t="shared" si="1"/>
        <v>102.20608349570095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31113.030000000013</v>
      </c>
      <c r="E19" s="104">
        <f t="shared" si="5"/>
        <v>36981.000000000029</v>
      </c>
      <c r="F19" s="93">
        <f t="shared" si="1"/>
        <v>118.8601688745841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60767.91</v>
      </c>
      <c r="E20" s="247">
        <v>86797.74</v>
      </c>
      <c r="F20" s="93">
        <f t="shared" si="1"/>
        <v>142.83482844810692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2958.42</v>
      </c>
      <c r="E21" s="247">
        <v>14369.35</v>
      </c>
      <c r="F21" s="93">
        <f t="shared" si="1"/>
        <v>485.71027778341136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48493.55</v>
      </c>
      <c r="E22" s="247">
        <v>48493.55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21000.25</v>
      </c>
      <c r="E24" s="247">
        <v>21181.5</v>
      </c>
      <c r="F24" s="93">
        <f t="shared" si="1"/>
        <v>100.86308496327425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10810.25</v>
      </c>
      <c r="E25" s="247">
        <v>11666.5</v>
      </c>
      <c r="F25" s="93">
        <f t="shared" si="1"/>
        <v>107.92072338752573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11404.95</v>
      </c>
      <c r="E26" s="247">
        <v>11022.95</v>
      </c>
      <c r="F26" s="93">
        <f t="shared" si="1"/>
        <v>96.650577161671023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124322.3</v>
      </c>
      <c r="E28" s="247">
        <v>156550.59</v>
      </c>
      <c r="F28" s="93">
        <f t="shared" si="1"/>
        <v>125.92317709694881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27552.069999999992</v>
      </c>
      <c r="E35" s="104">
        <f t="shared" si="7"/>
        <v>20888</v>
      </c>
      <c r="F35" s="93">
        <f t="shared" si="1"/>
        <v>75.812815516220766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65930.62</v>
      </c>
      <c r="E36" s="247">
        <v>70178.080000000002</v>
      </c>
      <c r="F36" s="93">
        <f t="shared" si="1"/>
        <v>106.44231769699726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38378.550000000003</v>
      </c>
      <c r="E40" s="247">
        <v>49290.080000000002</v>
      </c>
      <c r="F40" s="93">
        <f t="shared" si="1"/>
        <v>128.43132426837386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22250.67</v>
      </c>
      <c r="E54" s="247">
        <v>19888.93</v>
      </c>
      <c r="F54" s="93">
        <f t="shared" si="1"/>
        <v>89.385757822124006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22250.67</v>
      </c>
      <c r="E55" s="247">
        <v>19888.93</v>
      </c>
      <c r="F55" s="93">
        <f t="shared" si="1"/>
        <v>89.385757822124006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8119.37</v>
      </c>
      <c r="E56" s="104">
        <f t="shared" si="11"/>
        <v>8119.37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8119.37</v>
      </c>
      <c r="E61" s="247">
        <v>8119.37</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59172.18</v>
      </c>
      <c r="E68" s="104">
        <f t="shared" si="13"/>
        <v>58965.100000000006</v>
      </c>
      <c r="F68" s="93">
        <f t="shared" si="1"/>
        <v>99.650038244323611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7608.99</v>
      </c>
      <c r="E69" s="104">
        <f t="shared" si="14"/>
        <v>1342.2</v>
      </c>
      <c r="F69" s="93">
        <f t="shared" si="1"/>
        <v>17.639660454278427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7608.99</v>
      </c>
      <c r="E70" s="104">
        <f t="shared" si="15"/>
        <v>1342.2</v>
      </c>
      <c r="F70" s="93">
        <f t="shared" si="1"/>
        <v>17.639660454278427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7608.99</v>
      </c>
      <c r="E72" s="247">
        <v>1342.2</v>
      </c>
      <c r="F72" s="93">
        <f t="shared" si="1"/>
        <v>17.639660454278427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4534.6499999999996</v>
      </c>
      <c r="E78" s="104">
        <f>E79+SUM(E82:E84)-E85+E86</f>
        <v>883.6</v>
      </c>
      <c r="F78" s="93">
        <f t="shared" si="1"/>
        <v>19.485517074085102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4534.6499999999996</v>
      </c>
      <c r="E86" s="247">
        <v>883.6</v>
      </c>
      <c r="F86" s="93">
        <f t="shared" si="1"/>
        <v>19.485517074085102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47028.54</v>
      </c>
      <c r="E170" s="104">
        <f t="shared" si="29"/>
        <v>56739.3</v>
      </c>
      <c r="F170" s="93">
        <f t="shared" si="1"/>
        <v>120.64865292437317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47028.54</v>
      </c>
      <c r="E173" s="247">
        <v>56739.3</v>
      </c>
      <c r="F173" s="93">
        <f t="shared" si="1"/>
        <v>120.64865292437317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309347.69999999995</v>
      </c>
      <c r="E175" s="104">
        <f t="shared" si="30"/>
        <v>303055</v>
      </c>
      <c r="F175" s="93">
        <f t="shared" si="1"/>
        <v>97.965816458308893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53413.880000000005</v>
      </c>
      <c r="E176" s="104">
        <f t="shared" si="31"/>
        <v>63108.270000000004</v>
      </c>
      <c r="F176" s="93">
        <f t="shared" si="1"/>
        <v>118.14957086060775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53413.880000000005</v>
      </c>
      <c r="E177" s="104">
        <f t="shared" si="32"/>
        <v>63108.270000000004</v>
      </c>
      <c r="F177" s="93">
        <f t="shared" si="1"/>
        <v>118.14957086060775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45817.27</v>
      </c>
      <c r="E178" s="247">
        <v>59075.01</v>
      </c>
      <c r="F178" s="93">
        <f t="shared" si="1"/>
        <v>128.93611950253694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3007.09</v>
      </c>
      <c r="E179" s="247">
        <v>3062.01</v>
      </c>
      <c r="F179" s="93">
        <f t="shared" si="1"/>
        <v>101.82635039190713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54.87</v>
      </c>
      <c r="E180" s="104">
        <f t="shared" si="33"/>
        <v>87.65</v>
      </c>
      <c r="F180" s="93">
        <f t="shared" si="1"/>
        <v>159.74120648806272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54.87</v>
      </c>
      <c r="E183" s="247">
        <v>87.65</v>
      </c>
      <c r="F183" s="93">
        <f t="shared" si="1"/>
        <v>159.74120648806272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4534.6499999999996</v>
      </c>
      <c r="E188" s="247">
        <v>883.6</v>
      </c>
      <c r="F188" s="93">
        <f t="shared" si="1"/>
        <v>19.485517074085102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255933.81999999998</v>
      </c>
      <c r="E237" s="104">
        <f t="shared" si="41"/>
        <v>239946.72999999998</v>
      </c>
      <c r="F237" s="93">
        <f t="shared" si="1"/>
        <v>93.753428132319513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250175.52</v>
      </c>
      <c r="E238" s="104">
        <f t="shared" si="42"/>
        <v>244089.9</v>
      </c>
      <c r="F238" s="93">
        <f t="shared" si="1"/>
        <v>97.567459837797074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250175.52</v>
      </c>
      <c r="E239" s="104">
        <f t="shared" si="43"/>
        <v>244089.9</v>
      </c>
      <c r="F239" s="93">
        <f t="shared" si="1"/>
        <v>97.567459837797074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249447.24</v>
      </c>
      <c r="E240" s="247">
        <v>242947.86</v>
      </c>
      <c r="F240" s="93">
        <f t="shared" si="1"/>
        <v>97.394487106772559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728.28</v>
      </c>
      <c r="E241" s="247">
        <v>1142.04</v>
      </c>
      <c r="F241" s="93">
        <f t="shared" si="1"/>
        <v>156.81331356071843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5758.3</v>
      </c>
      <c r="E245" s="104">
        <f t="shared" si="45"/>
        <v>-4143.17</v>
      </c>
      <c r="F245" s="93">
        <f t="shared" si="1"/>
        <v>-71.951270340204573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6197.33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6197.33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439.03</v>
      </c>
      <c r="E250" s="104">
        <f t="shared" si="47"/>
        <v>4143.17</v>
      </c>
      <c r="F250" s="93">
        <f t="shared" si="1"/>
        <v>943.70999703892676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3568.06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439.03</v>
      </c>
      <c r="E252" s="247">
        <v>575.11</v>
      </c>
      <c r="F252" s="93">
        <f t="shared" si="1"/>
        <v>130.99560394506071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23210.15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23210.15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4534.6499999999996</v>
      </c>
      <c r="E268" s="247">
        <v>883.6</v>
      </c>
      <c r="F268" s="93">
        <f t="shared" si="50"/>
        <v>19.485517074085102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53413.88</v>
      </c>
      <c r="E288" s="247">
        <v>63108.27</v>
      </c>
      <c r="F288" s="93">
        <f t="shared" si="50"/>
        <v>118.14957086060778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4534.6499999999996</v>
      </c>
      <c r="E298" s="247">
        <v>883.6</v>
      </c>
      <c r="F298" s="93">
        <f t="shared" si="50"/>
        <v>19.485517074085102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view="pageBreakPreview" zoomScale="60" zoomScaleNormal="100" workbookViewId="0">
      <selection activeCell="I120" sqref="I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683451.36</v>
      </c>
      <c r="E114" s="81">
        <f t="shared" si="22"/>
        <v>777572.1</v>
      </c>
      <c r="F114" s="63">
        <f t="shared" si="1"/>
        <v>113.77138820822597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656884.39</v>
      </c>
      <c r="E115" s="81">
        <f t="shared" si="23"/>
        <v>750042.28</v>
      </c>
      <c r="F115" s="63">
        <f t="shared" si="1"/>
        <v>114.181778623176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656884.39</v>
      </c>
      <c r="E117" s="249">
        <v>750042.28</v>
      </c>
      <c r="F117" s="63">
        <f t="shared" si="1"/>
        <v>114.181778623176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26566.97</v>
      </c>
      <c r="E126" s="249">
        <v>27529.82</v>
      </c>
      <c r="F126" s="63">
        <f t="shared" si="1"/>
        <v>103.624237163666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683451.36</v>
      </c>
      <c r="E141" s="106">
        <f t="shared" si="28"/>
        <v>777572.1</v>
      </c>
      <c r="F141" s="82">
        <f t="shared" si="1"/>
        <v>113.77138820822597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rowBreaks count="1" manualBreakCount="1">
    <brk id="6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4" workbookViewId="0">
      <selection activeCell="B36" sqref="B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26081.11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26081.11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26081.11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26081.11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J18" sqref="J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53413.88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794050.37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789243.36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677698.67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98834.98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616.20000000000005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8593.86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3499.65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4807.01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784355.98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779548.97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664440.93000000005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98780.06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583.41999999999996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8593.86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7150.7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4807.01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63108.270000000019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63108.27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63108.27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2025-01-28T06:57:57Z</cp:lastPrinted>
  <dcterms:created xsi:type="dcterms:W3CDTF">2022-04-01T05:14:30Z</dcterms:created>
  <dcterms:modified xsi:type="dcterms:W3CDTF">2025-01-30T11:22:24Z</dcterms:modified>
</cp:coreProperties>
</file>