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štvo\Desktop\PLAN\Rebalansstari\Rebalans 2024\"/>
    </mc:Choice>
  </mc:AlternateContent>
  <bookViews>
    <workbookView xWindow="0" yWindow="0" windowWidth="28455" windowHeight="1197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Area" localSheetId="6">'POSEBNI DIO'!$A$1:$H$96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0" l="1"/>
  <c r="F95" i="7" l="1"/>
  <c r="D95" i="7"/>
  <c r="F85" i="7"/>
  <c r="F82" i="7"/>
  <c r="F54" i="7"/>
  <c r="E54" i="7"/>
  <c r="D54" i="7"/>
  <c r="C54" i="7"/>
  <c r="F59" i="7"/>
  <c r="E59" i="7"/>
  <c r="D59" i="7"/>
  <c r="C59" i="7"/>
  <c r="F49" i="7"/>
  <c r="D18" i="7"/>
  <c r="E18" i="7"/>
  <c r="F18" i="7"/>
  <c r="C18" i="7"/>
  <c r="C10" i="7"/>
  <c r="D24" i="3"/>
  <c r="D11" i="3" l="1"/>
  <c r="I21" i="10" l="1"/>
  <c r="I37" i="10"/>
  <c r="I8" i="10"/>
  <c r="I11" i="10"/>
  <c r="F88" i="7"/>
  <c r="I14" i="10" l="1"/>
  <c r="I22" i="10" s="1"/>
  <c r="I28" i="10" s="1"/>
  <c r="F76" i="7"/>
  <c r="E76" i="7"/>
  <c r="D76" i="7"/>
  <c r="C76" i="7"/>
  <c r="E37" i="8"/>
  <c r="F92" i="7"/>
  <c r="E93" i="7"/>
  <c r="E92" i="7" s="1"/>
  <c r="D93" i="7"/>
  <c r="D92" i="7" s="1"/>
  <c r="C93" i="7"/>
  <c r="C92" i="7" s="1"/>
  <c r="E71" i="7"/>
  <c r="D71" i="7"/>
  <c r="C71" i="7"/>
  <c r="C42" i="7" l="1"/>
  <c r="E49" i="7"/>
  <c r="D49" i="7"/>
  <c r="F71" i="7"/>
  <c r="C49" i="7"/>
  <c r="E42" i="7"/>
  <c r="E95" i="7" s="1"/>
  <c r="D42" i="7"/>
  <c r="F64" i="7"/>
  <c r="F42" i="7" l="1"/>
  <c r="F25" i="7"/>
  <c r="E28" i="8"/>
  <c r="E31" i="8"/>
  <c r="E34" i="8"/>
  <c r="E11" i="8"/>
  <c r="E14" i="8"/>
  <c r="E17" i="8"/>
  <c r="E20" i="8"/>
  <c r="E16" i="5"/>
  <c r="E17" i="5"/>
  <c r="G31" i="3" l="1"/>
  <c r="E10" i="8"/>
  <c r="E27" i="8"/>
  <c r="G11" i="3"/>
  <c r="F31" i="7" l="1"/>
  <c r="G24" i="3"/>
  <c r="F37" i="7"/>
  <c r="F10" i="7"/>
  <c r="B37" i="8"/>
  <c r="C20" i="8"/>
  <c r="D20" i="8"/>
  <c r="B20" i="8"/>
  <c r="E64" i="7" l="1"/>
  <c r="D64" i="7"/>
  <c r="C64" i="7"/>
  <c r="E37" i="7" l="1"/>
  <c r="D37" i="7"/>
  <c r="C37" i="7"/>
  <c r="E85" i="7" l="1"/>
  <c r="D85" i="7"/>
  <c r="C85" i="7"/>
  <c r="E10" i="7" l="1"/>
  <c r="D88" i="7"/>
  <c r="E88" i="7"/>
  <c r="E31" i="7"/>
  <c r="D82" i="7"/>
  <c r="D31" i="7"/>
  <c r="C82" i="7"/>
  <c r="E82" i="7"/>
  <c r="D25" i="7"/>
  <c r="C88" i="7"/>
  <c r="C31" i="7"/>
  <c r="E25" i="7"/>
  <c r="C25" i="7"/>
  <c r="B17" i="5"/>
  <c r="B16" i="5" s="1"/>
  <c r="D17" i="5"/>
  <c r="D16" i="5" s="1"/>
  <c r="C17" i="5"/>
  <c r="C16" i="5" s="1"/>
  <c r="D37" i="8"/>
  <c r="C37" i="8"/>
  <c r="D34" i="8"/>
  <c r="C34" i="8"/>
  <c r="B34" i="8"/>
  <c r="D31" i="8"/>
  <c r="C31" i="8"/>
  <c r="B31" i="8"/>
  <c r="D28" i="8"/>
  <c r="C28" i="8"/>
  <c r="B28" i="8"/>
  <c r="B27" i="8" l="1"/>
  <c r="D10" i="7"/>
  <c r="C27" i="8"/>
  <c r="D27" i="8"/>
  <c r="B17" i="8"/>
  <c r="D17" i="8"/>
  <c r="B11" i="8"/>
  <c r="B14" i="8"/>
  <c r="D14" i="8"/>
  <c r="D11" i="8"/>
  <c r="C17" i="8"/>
  <c r="C14" i="8"/>
  <c r="C11" i="8"/>
  <c r="C10" i="8" l="1"/>
  <c r="D10" i="8"/>
  <c r="B10" i="8"/>
  <c r="F31" i="3" l="1"/>
  <c r="E31" i="3"/>
  <c r="D31" i="3"/>
  <c r="F24" i="3" l="1"/>
  <c r="E24" i="3"/>
  <c r="F11" i="3" l="1"/>
  <c r="F37" i="10"/>
  <c r="G34" i="10" s="1"/>
  <c r="G37" i="10" s="1"/>
  <c r="H34" i="10" s="1"/>
  <c r="H37" i="10" s="1"/>
  <c r="H21" i="10"/>
  <c r="G21" i="10"/>
  <c r="F21" i="10"/>
  <c r="H11" i="10"/>
  <c r="G11" i="10"/>
  <c r="F11" i="10"/>
  <c r="H8" i="10"/>
  <c r="G8" i="10"/>
  <c r="G14" i="10" s="1"/>
  <c r="F8" i="10"/>
  <c r="H14" i="10" l="1"/>
  <c r="H22" i="10" s="1"/>
  <c r="H28" i="10" s="1"/>
  <c r="H29" i="10" s="1"/>
  <c r="E11" i="3"/>
  <c r="F14" i="10"/>
  <c r="F22" i="10" s="1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<sst xmlns="http://schemas.openxmlformats.org/spreadsheetml/2006/main" count="290" uniqueCount="145">
  <si>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</si>
  <si>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</si>
  <si>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</si>
  <si>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</si>
  <si>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</si>
  <si>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</si>
  <si>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</si>
  <si>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</si>
  <si>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</si>
  <si>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</si>
  <si>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</si>
  <si>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</si>
  <si>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</si>
  <si>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</si>
  <si>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</si>
  <si>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</si>
  <si>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</si>
  <si>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</si>
  <si>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</si>
  <si>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</si>
  <si>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</si>
  <si>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</si>
  <si>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</si>
  <si>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</si>
  <si>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</si>
  <si>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</si>
  <si>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</si>
  <si>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</si>
  <si>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</si>
  <si>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</si>
  <si>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Izvor financiranja xx</t>
  </si>
  <si>
    <t>Naziv izvora financiranja</t>
  </si>
  <si>
    <t>NAZIV KAPITALNOG PROJEKTA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</si>
  <si>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</si>
  <si>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</si>
  <si>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</si>
  <si>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</si>
  <si>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</si>
  <si>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</si>
  <si>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</si>
  <si>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Izvršenje 2022.</t>
  </si>
  <si>
    <t>Plan 2023.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</si>
  <si>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</si>
  <si>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</si>
  <si>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</si>
  <si>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</si>
  <si>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</si>
  <si>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</si>
  <si>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</si>
  <si>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</si>
  <si>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</si>
  <si>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</si>
  <si>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</si>
  <si>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</si>
  <si>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</si>
  <si>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</si>
  <si>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</si>
  <si>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</si>
  <si>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</si>
  <si>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</si>
  <si>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</si>
  <si>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</si>
  <si>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</si>
  <si>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</si>
  <si>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</si>
  <si>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</si>
  <si>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</si>
  <si>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</si>
  <si>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</si>
  <si>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</si>
  <si>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</si>
  <si>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</si>
  <si>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</si>
  <si>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</si>
  <si>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</si>
  <si>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</si>
  <si>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</si>
  <si>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</si>
  <si>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Ostale pomoći</t>
  </si>
  <si>
    <t>Opći prihodi i primici</t>
  </si>
  <si>
    <t>Decentralizirana sredstva</t>
  </si>
  <si>
    <t>RASHODII POSLOVANJA PREMA EKONOMSKOJ KLASIFIKACIJI</t>
  </si>
  <si>
    <t>Naknada građanima i kućanstvima</t>
  </si>
  <si>
    <t>Ostali rashodi</t>
  </si>
  <si>
    <t>Donacije</t>
  </si>
  <si>
    <t>Rashodi za nabavu neproizvedene dugotrajne imovine</t>
  </si>
  <si>
    <t>Rashodi za nabavu dug.imovine</t>
  </si>
  <si>
    <t xml:space="preserve">  31 Vlastiti i ostali prihodi</t>
  </si>
  <si>
    <t>44 Decentralizirana sredstva</t>
  </si>
  <si>
    <t xml:space="preserve">  51 Pomoć EU</t>
  </si>
  <si>
    <t>6 Donacije</t>
  </si>
  <si>
    <t>09  Obrazovaje</t>
  </si>
  <si>
    <t>0912 Osnovovno obrazovanje</t>
  </si>
  <si>
    <t>096 Dodatna usluga obrazovanja</t>
  </si>
  <si>
    <t>PROGRAM 1</t>
  </si>
  <si>
    <t>1001A100101</t>
  </si>
  <si>
    <t>Plaće i naknade</t>
  </si>
  <si>
    <t>Financijski rashodi</t>
  </si>
  <si>
    <t>1001A100102</t>
  </si>
  <si>
    <t>Materijalni troškovi i usluge</t>
  </si>
  <si>
    <t>Donacija</t>
  </si>
  <si>
    <t>1013A101320</t>
  </si>
  <si>
    <t>Pomoć EU</t>
  </si>
  <si>
    <t>Projekt e-škole</t>
  </si>
  <si>
    <t>1001T100103</t>
  </si>
  <si>
    <t>Projekt "Školski obroci svima"</t>
  </si>
  <si>
    <t>1001T100115</t>
  </si>
  <si>
    <t>Projekt "Školska shema"</t>
  </si>
  <si>
    <t>Izvor financiranja 11</t>
  </si>
  <si>
    <t>Izvor financiranja 43</t>
  </si>
  <si>
    <t>Izvor financiranja 52</t>
  </si>
  <si>
    <t>SVEUKUPNI RASHODI</t>
  </si>
  <si>
    <t>Izvor financitanja 43</t>
  </si>
  <si>
    <t>Izvor financitanja 44</t>
  </si>
  <si>
    <t>Pomoći EU</t>
  </si>
  <si>
    <t>Izvor financitanja 51</t>
  </si>
  <si>
    <t>Izvor financitanja 11</t>
  </si>
  <si>
    <t xml:space="preserve">Kapitalni projekt </t>
  </si>
  <si>
    <t>Ostali prihodi za posebne namjene</t>
  </si>
  <si>
    <t xml:space="preserve">  51 Pomoći EU</t>
  </si>
  <si>
    <t>Projekt "Škole jednakih mogućnosti"-osiguravanje pomoćnika učenicima s teškoćama u školama MŽ (10%)</t>
  </si>
  <si>
    <t>Projekt "Škole jednakih mogućnosti"-osiguravanje pomoćnika učenicima s teškoćama u školama MŽ (90%)</t>
  </si>
  <si>
    <t>Izvor financitanja 31</t>
  </si>
  <si>
    <t>Vlastiti i ostali prihodi</t>
  </si>
  <si>
    <t>1013A101330</t>
  </si>
  <si>
    <t>Prijenos viška/manjka</t>
  </si>
  <si>
    <t xml:space="preserve"> 061 Donacije</t>
  </si>
  <si>
    <t>061 Donacija</t>
  </si>
  <si>
    <t>999 Prenesini višak/manjak</t>
  </si>
  <si>
    <t>I.izmjena FP za 2024.</t>
  </si>
  <si>
    <t>I. IZMJENA FINANCIJSKOG PLANA OŠ GORNJI MIHALJEVEC ZA 2024. GODINU</t>
  </si>
  <si>
    <t>Izvor financitanja 61</t>
  </si>
  <si>
    <t>Izvor financiranja 61</t>
  </si>
  <si>
    <t>1013A101301</t>
  </si>
  <si>
    <t>Osnovno školstvo- decentralizirana sredstva</t>
  </si>
  <si>
    <t>1013A101319</t>
  </si>
  <si>
    <t>Asistent u nastavi (Međimurska županija 50% )</t>
  </si>
  <si>
    <t>1013A101314</t>
  </si>
  <si>
    <t>Ostali izdaci za osnovno školstvo</t>
  </si>
  <si>
    <t>1013A101344</t>
  </si>
  <si>
    <t>Izgradnja, rekonstrukcija i opremanje osnovnih i srednjih škola (NPOO)- dokumentacija</t>
  </si>
  <si>
    <t>Naknade građanima i kućanstvima na temlju osiguranja i druge naknade</t>
  </si>
  <si>
    <t>KLASA: 400-02/24-01/04</t>
  </si>
  <si>
    <t>U Gornjem Mihaljevcu, 18.12.2024.</t>
  </si>
  <si>
    <t>UROBROJ: 2109-29/24-01/2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</si>
</sst>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0" fontId="7" fillId="6" borderId="3" xfId="0" quotePrefix="1" applyFont="1" applyFill="1" applyBorder="1" applyAlignment="1">
      <alignment horizontal="left" vertical="center"/>
    </xf>
    <xf numFmtId="0" fontId="8" fillId="6" borderId="3" xfId="0" quotePrefix="1" applyFont="1" applyFill="1" applyBorder="1" applyAlignment="1">
      <alignment horizontal="left" vertical="center"/>
    </xf>
    <xf numFmtId="3" fontId="3" fillId="6" borderId="4" xfId="0" applyNumberFormat="1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0" fontId="0" fillId="0" borderId="4" xfId="0" applyBorder="1"/>
    <xf numFmtId="3" fontId="0" fillId="0" borderId="3" xfId="0" applyNumberFormat="1" applyBorder="1"/>
    <xf numFmtId="0" fontId="0" fillId="2" borderId="3" xfId="0" applyFill="1" applyBorder="1"/>
    <xf numFmtId="0" fontId="8" fillId="6" borderId="6" xfId="0" applyFont="1" applyFill="1" applyBorder="1" applyAlignment="1">
      <alignment horizontal="left" vertical="center"/>
    </xf>
    <xf numFmtId="3" fontId="0" fillId="6" borderId="3" xfId="0" applyNumberFormat="1" applyFill="1" applyBorder="1"/>
    <xf numFmtId="0" fontId="18" fillId="6" borderId="3" xfId="0" quotePrefix="1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top"/>
    </xf>
    <xf numFmtId="0" fontId="9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9" fillId="8" borderId="3" xfId="0" applyNumberFormat="1" applyFont="1" applyFill="1" applyBorder="1" applyAlignment="1" applyProtection="1">
      <alignment vertical="center" wrapText="1"/>
    </xf>
    <xf numFmtId="0" fontId="6" fillId="9" borderId="3" xfId="0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6" fillId="8" borderId="3" xfId="0" applyNumberFormat="1" applyFont="1" applyFill="1" applyBorder="1" applyAlignment="1" applyProtection="1">
      <alignment horizontal="left" vertical="center" wrapText="1"/>
    </xf>
    <xf numFmtId="3" fontId="3" fillId="8" borderId="3" xfId="0" applyNumberFormat="1" applyFont="1" applyFill="1" applyBorder="1" applyAlignment="1" applyProtection="1">
      <alignment horizontal="right" wrapText="1"/>
    </xf>
    <xf numFmtId="0" fontId="19" fillId="8" borderId="3" xfId="0" quotePrefix="1" applyFont="1" applyFill="1" applyBorder="1" applyAlignment="1">
      <alignment horizontal="left" vertical="center"/>
    </xf>
    <xf numFmtId="3" fontId="6" fillId="9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3" fontId="0" fillId="0" borderId="4" xfId="0" applyNumberFormat="1" applyBorder="1"/>
    <xf numFmtId="0" fontId="0" fillId="0" borderId="3" xfId="0" applyBorder="1"/>
    <xf numFmtId="0" fontId="13" fillId="5" borderId="4" xfId="0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0" fontId="8" fillId="5" borderId="4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0" fontId="19" fillId="2" borderId="4" xfId="0" quotePrefix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3" fontId="7" fillId="5" borderId="3" xfId="0" applyNumberFormat="1" applyFont="1" applyFill="1" applyBorder="1" applyAlignment="1">
      <alignment horizontal="right"/>
    </xf>
    <xf numFmtId="0" fontId="3" fillId="6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3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left" vertical="center"/>
    </xf>
    <xf numFmtId="0" fontId="7" fillId="3" borderId="3" xfId="0" quotePrefix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8" fillId="7" borderId="4" xfId="0" quotePrefix="1" applyFont="1" applyFill="1" applyBorder="1" applyAlignment="1">
      <alignment horizontal="left" vertical="center"/>
    </xf>
    <xf numFmtId="0" fontId="7" fillId="7" borderId="4" xfId="0" quotePrefix="1" applyFont="1" applyFill="1" applyBorder="1" applyAlignment="1">
      <alignment horizontal="left" vertical="center"/>
    </xf>
    <xf numFmtId="3" fontId="0" fillId="0" borderId="0" xfId="0" applyNumberFormat="1"/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3" xfId="0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10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0" fillId="6" borderId="0" xfId="0" applyFill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13" workbookViewId="0">
      <selection activeCell="K37" sqref="K37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47" t="s">
        <v>130</v>
      </c>
      <c r="B1" s="147"/>
      <c r="C1" s="147"/>
      <c r="D1" s="147"/>
      <c r="E1" s="147"/>
      <c r="F1" s="147"/>
      <c r="G1" s="147"/>
      <c r="H1" s="147"/>
      <c r="I1" s="147"/>
    </row>
    <row r="2" spans="1:9" ht="18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147" t="s">
        <v>22</v>
      </c>
      <c r="B3" s="147"/>
      <c r="C3" s="147"/>
      <c r="D3" s="147"/>
      <c r="E3" s="147"/>
      <c r="F3" s="147"/>
      <c r="G3" s="147"/>
      <c r="H3" s="147"/>
      <c r="I3" s="147"/>
    </row>
    <row r="4" spans="1:9" ht="18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.75" x14ac:dyDescent="0.25">
      <c r="A5" s="147" t="s">
        <v>33</v>
      </c>
      <c r="B5" s="148"/>
      <c r="C5" s="148"/>
      <c r="D5" s="148"/>
      <c r="E5" s="148"/>
      <c r="F5" s="148"/>
      <c r="G5" s="148"/>
      <c r="H5" s="148"/>
      <c r="I5" s="148"/>
    </row>
    <row r="6" spans="1:9" ht="18" x14ac:dyDescent="0.25">
      <c r="A6" s="1"/>
      <c r="B6" s="2"/>
      <c r="C6" s="2"/>
      <c r="D6" s="2"/>
      <c r="E6" s="5"/>
      <c r="F6" s="6"/>
      <c r="G6" s="6"/>
      <c r="H6" s="6"/>
      <c r="I6" s="6"/>
    </row>
    <row r="7" spans="1:9" x14ac:dyDescent="0.25">
      <c r="A7" s="26"/>
      <c r="B7" s="27"/>
      <c r="C7" s="27"/>
      <c r="D7" s="28"/>
      <c r="E7" s="29"/>
      <c r="F7" s="3" t="s">
        <v>42</v>
      </c>
      <c r="G7" s="3" t="s">
        <v>41</v>
      </c>
      <c r="H7" s="3" t="s">
        <v>50</v>
      </c>
      <c r="I7" s="3" t="s">
        <v>129</v>
      </c>
    </row>
    <row r="8" spans="1:9" x14ac:dyDescent="0.25">
      <c r="A8" s="149" t="s">
        <v>0</v>
      </c>
      <c r="B8" s="150"/>
      <c r="C8" s="150"/>
      <c r="D8" s="150"/>
      <c r="E8" s="151"/>
      <c r="F8" s="30">
        <f>F9+F10</f>
        <v>533380.13</v>
      </c>
      <c r="G8" s="30">
        <f t="shared" ref="G8:I8" si="0">G9+G10</f>
        <v>576654</v>
      </c>
      <c r="H8" s="30">
        <f t="shared" si="0"/>
        <v>736195</v>
      </c>
      <c r="I8" s="30">
        <f t="shared" si="0"/>
        <v>868906</v>
      </c>
    </row>
    <row r="9" spans="1:9" x14ac:dyDescent="0.25">
      <c r="A9" s="152" t="s">
        <v>44</v>
      </c>
      <c r="B9" s="153"/>
      <c r="C9" s="153"/>
      <c r="D9" s="153"/>
      <c r="E9" s="146"/>
      <c r="F9" s="31">
        <v>533380.13</v>
      </c>
      <c r="G9" s="31">
        <v>576654</v>
      </c>
      <c r="H9" s="31">
        <v>736195</v>
      </c>
      <c r="I9" s="31">
        <v>868906</v>
      </c>
    </row>
    <row r="10" spans="1:9" x14ac:dyDescent="0.25">
      <c r="A10" s="154" t="s">
        <v>45</v>
      </c>
      <c r="B10" s="146"/>
      <c r="C10" s="146"/>
      <c r="D10" s="146"/>
      <c r="E10" s="146"/>
      <c r="F10" s="31"/>
      <c r="G10" s="31"/>
      <c r="H10" s="31"/>
      <c r="I10" s="31"/>
    </row>
    <row r="11" spans="1:9" x14ac:dyDescent="0.25">
      <c r="A11" s="33" t="s">
        <v>1</v>
      </c>
      <c r="B11" s="40"/>
      <c r="C11" s="40"/>
      <c r="D11" s="40"/>
      <c r="E11" s="40"/>
      <c r="F11" s="30">
        <f>F12+F13</f>
        <v>534208.01</v>
      </c>
      <c r="G11" s="30">
        <f t="shared" ref="G11:I11" si="1">G12+G13</f>
        <v>576654</v>
      </c>
      <c r="H11" s="30">
        <f t="shared" si="1"/>
        <v>736195</v>
      </c>
      <c r="I11" s="30">
        <f t="shared" si="1"/>
        <v>868906</v>
      </c>
    </row>
    <row r="12" spans="1:9" x14ac:dyDescent="0.25">
      <c r="A12" s="155" t="s">
        <v>46</v>
      </c>
      <c r="B12" s="153"/>
      <c r="C12" s="153"/>
      <c r="D12" s="153"/>
      <c r="E12" s="153"/>
      <c r="F12" s="31">
        <v>526015.86</v>
      </c>
      <c r="G12" s="31">
        <v>566833</v>
      </c>
      <c r="H12" s="31">
        <v>724195</v>
      </c>
      <c r="I12" s="31">
        <v>864334</v>
      </c>
    </row>
    <row r="13" spans="1:9" x14ac:dyDescent="0.25">
      <c r="A13" s="145" t="s">
        <v>47</v>
      </c>
      <c r="B13" s="146"/>
      <c r="C13" s="146"/>
      <c r="D13" s="146"/>
      <c r="E13" s="146"/>
      <c r="F13" s="41">
        <v>8192.15</v>
      </c>
      <c r="G13" s="41">
        <v>9821</v>
      </c>
      <c r="H13" s="41">
        <v>12000</v>
      </c>
      <c r="I13" s="41">
        <v>4572</v>
      </c>
    </row>
    <row r="14" spans="1:9" x14ac:dyDescent="0.25">
      <c r="A14" s="156" t="s">
        <v>70</v>
      </c>
      <c r="B14" s="150"/>
      <c r="C14" s="150"/>
      <c r="D14" s="150"/>
      <c r="E14" s="150"/>
      <c r="F14" s="30">
        <f>F8-F11</f>
        <v>-827.88000000000466</v>
      </c>
      <c r="G14" s="30">
        <f t="shared" ref="G14:I14" si="2">G8-G11</f>
        <v>0</v>
      </c>
      <c r="H14" s="30">
        <f t="shared" si="2"/>
        <v>0</v>
      </c>
      <c r="I14" s="30">
        <f t="shared" si="2"/>
        <v>0</v>
      </c>
    </row>
    <row r="15" spans="1:9" ht="18" x14ac:dyDescent="0.25">
      <c r="A15" s="23"/>
      <c r="B15" s="21"/>
      <c r="C15" s="21"/>
      <c r="D15" s="21"/>
      <c r="E15" s="21"/>
      <c r="F15" s="21"/>
      <c r="G15" s="21"/>
      <c r="H15" s="22"/>
      <c r="I15" s="22"/>
    </row>
    <row r="16" spans="1:9" ht="15.7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</row>
    <row r="17" spans="1:9" ht="18" x14ac:dyDescent="0.25">
      <c r="A17" s="23"/>
      <c r="B17" s="21"/>
      <c r="C17" s="21"/>
      <c r="D17" s="21"/>
      <c r="E17" s="21"/>
      <c r="F17" s="21"/>
      <c r="G17" s="21"/>
      <c r="H17" s="22"/>
      <c r="I17" s="22"/>
    </row>
    <row r="18" spans="1:9" x14ac:dyDescent="0.25">
      <c r="A18" s="26"/>
      <c r="B18" s="27"/>
      <c r="C18" s="27"/>
      <c r="D18" s="28"/>
      <c r="E18" s="29"/>
      <c r="F18" s="3" t="s">
        <v>42</v>
      </c>
      <c r="G18" s="3" t="s">
        <v>41</v>
      </c>
      <c r="H18" s="3" t="s">
        <v>50</v>
      </c>
      <c r="I18" s="3" t="s">
        <v>129</v>
      </c>
    </row>
    <row r="19" spans="1:9" x14ac:dyDescent="0.25">
      <c r="A19" s="145" t="s">
        <v>48</v>
      </c>
      <c r="B19" s="146"/>
      <c r="C19" s="146"/>
      <c r="D19" s="146"/>
      <c r="E19" s="146"/>
      <c r="F19" s="41"/>
      <c r="G19" s="41"/>
      <c r="H19" s="41"/>
      <c r="I19" s="41"/>
    </row>
    <row r="20" spans="1:9" x14ac:dyDescent="0.25">
      <c r="A20" s="145" t="s">
        <v>49</v>
      </c>
      <c r="B20" s="146"/>
      <c r="C20" s="146"/>
      <c r="D20" s="146"/>
      <c r="E20" s="146"/>
      <c r="F20" s="41"/>
      <c r="G20" s="41"/>
      <c r="H20" s="41"/>
      <c r="I20" s="41"/>
    </row>
    <row r="21" spans="1:9" x14ac:dyDescent="0.25">
      <c r="A21" s="156" t="s">
        <v>2</v>
      </c>
      <c r="B21" s="150"/>
      <c r="C21" s="150"/>
      <c r="D21" s="150"/>
      <c r="E21" s="150"/>
      <c r="F21" s="30">
        <f>F19-F20</f>
        <v>0</v>
      </c>
      <c r="G21" s="30">
        <f t="shared" ref="G21:I21" si="3">G19-G20</f>
        <v>0</v>
      </c>
      <c r="H21" s="30">
        <f t="shared" si="3"/>
        <v>0</v>
      </c>
      <c r="I21" s="30">
        <f t="shared" si="3"/>
        <v>0</v>
      </c>
    </row>
    <row r="22" spans="1:9" x14ac:dyDescent="0.25">
      <c r="A22" s="156" t="s">
        <v>71</v>
      </c>
      <c r="B22" s="150"/>
      <c r="C22" s="150"/>
      <c r="D22" s="150"/>
      <c r="E22" s="150"/>
      <c r="F22" s="30">
        <f>F14+F21</f>
        <v>-827.88000000000466</v>
      </c>
      <c r="G22" s="30">
        <f t="shared" ref="G22:I22" si="4">G14+G21</f>
        <v>0</v>
      </c>
      <c r="H22" s="30">
        <f t="shared" si="4"/>
        <v>0</v>
      </c>
      <c r="I22" s="30">
        <f t="shared" si="4"/>
        <v>0</v>
      </c>
    </row>
    <row r="23" spans="1:9" ht="18" x14ac:dyDescent="0.25">
      <c r="A23" s="20"/>
      <c r="B23" s="21"/>
      <c r="C23" s="21"/>
      <c r="D23" s="21"/>
      <c r="E23" s="21"/>
      <c r="F23" s="21"/>
      <c r="G23" s="21"/>
      <c r="H23" s="22"/>
      <c r="I23" s="22"/>
    </row>
    <row r="24" spans="1:9" ht="15.75" x14ac:dyDescent="0.25">
      <c r="A24" s="147" t="s">
        <v>72</v>
      </c>
      <c r="B24" s="148"/>
      <c r="C24" s="148"/>
      <c r="D24" s="148"/>
      <c r="E24" s="148"/>
      <c r="F24" s="148"/>
      <c r="G24" s="148"/>
      <c r="H24" s="148"/>
      <c r="I24" s="148"/>
    </row>
    <row r="25" spans="1:9" ht="15.75" x14ac:dyDescent="0.25">
      <c r="A25" s="38"/>
      <c r="B25" s="39"/>
      <c r="C25" s="39"/>
      <c r="D25" s="39"/>
      <c r="E25" s="39"/>
      <c r="F25" s="39"/>
      <c r="G25" s="39"/>
      <c r="H25" s="39"/>
      <c r="I25" s="140"/>
    </row>
    <row r="26" spans="1:9" x14ac:dyDescent="0.25">
      <c r="A26" s="26"/>
      <c r="B26" s="27"/>
      <c r="C26" s="27"/>
      <c r="D26" s="28"/>
      <c r="E26" s="29"/>
      <c r="F26" s="3" t="s">
        <v>42</v>
      </c>
      <c r="G26" s="3" t="s">
        <v>41</v>
      </c>
      <c r="H26" s="3" t="s">
        <v>50</v>
      </c>
      <c r="I26" s="3" t="s">
        <v>129</v>
      </c>
    </row>
    <row r="27" spans="1:9" ht="15" customHeight="1" x14ac:dyDescent="0.25">
      <c r="A27" s="159" t="s">
        <v>73</v>
      </c>
      <c r="B27" s="160"/>
      <c r="C27" s="160"/>
      <c r="D27" s="160"/>
      <c r="E27" s="161"/>
      <c r="F27" s="42">
        <v>0</v>
      </c>
      <c r="G27" s="42">
        <v>0</v>
      </c>
      <c r="H27" s="42">
        <v>0</v>
      </c>
      <c r="I27" s="42">
        <v>0</v>
      </c>
    </row>
    <row r="28" spans="1:9" ht="15" customHeight="1" x14ac:dyDescent="0.25">
      <c r="A28" s="156" t="s">
        <v>74</v>
      </c>
      <c r="B28" s="150"/>
      <c r="C28" s="150"/>
      <c r="D28" s="150"/>
      <c r="E28" s="150"/>
      <c r="F28" s="43">
        <f>F22+F27</f>
        <v>-827.88000000000466</v>
      </c>
      <c r="G28" s="43">
        <f t="shared" ref="G28:I28" si="5">G22+G27</f>
        <v>0</v>
      </c>
      <c r="H28" s="43">
        <f t="shared" si="5"/>
        <v>0</v>
      </c>
      <c r="I28" s="43">
        <f t="shared" si="5"/>
        <v>0</v>
      </c>
    </row>
    <row r="29" spans="1:9" ht="45" customHeight="1" x14ac:dyDescent="0.25">
      <c r="A29" s="149" t="s">
        <v>75</v>
      </c>
      <c r="B29" s="162"/>
      <c r="C29" s="162"/>
      <c r="D29" s="162"/>
      <c r="E29" s="163"/>
      <c r="F29" s="43">
        <f>F14+F21+F27-F28</f>
        <v>0</v>
      </c>
      <c r="G29" s="43">
        <f t="shared" ref="G29:H29" si="6">G14+G21+G27-G28</f>
        <v>0</v>
      </c>
      <c r="H29" s="43">
        <f t="shared" si="6"/>
        <v>0</v>
      </c>
      <c r="I29" s="43">
        <v>0</v>
      </c>
    </row>
    <row r="30" spans="1:9" ht="15.75" x14ac:dyDescent="0.25">
      <c r="A30" s="44"/>
      <c r="B30" s="45"/>
      <c r="C30" s="45"/>
      <c r="D30" s="45"/>
      <c r="E30" s="45"/>
      <c r="F30" s="45"/>
      <c r="G30" s="45"/>
      <c r="H30" s="45"/>
      <c r="I30" s="45"/>
    </row>
    <row r="31" spans="1:9" ht="15.75" x14ac:dyDescent="0.25">
      <c r="A31" s="164" t="s">
        <v>69</v>
      </c>
      <c r="B31" s="164"/>
      <c r="C31" s="164"/>
      <c r="D31" s="164"/>
      <c r="E31" s="164"/>
      <c r="F31" s="164"/>
      <c r="G31" s="164"/>
      <c r="H31" s="164"/>
      <c r="I31" s="164"/>
    </row>
    <row r="32" spans="1:9" ht="18" x14ac:dyDescent="0.25">
      <c r="A32" s="46"/>
      <c r="B32" s="47"/>
      <c r="C32" s="47"/>
      <c r="D32" s="47"/>
      <c r="E32" s="47"/>
      <c r="F32" s="47"/>
      <c r="G32" s="47"/>
      <c r="H32" s="48"/>
      <c r="I32" s="48"/>
    </row>
    <row r="33" spans="1:9" x14ac:dyDescent="0.25">
      <c r="A33" s="49"/>
      <c r="B33" s="50"/>
      <c r="C33" s="50"/>
      <c r="D33" s="51"/>
      <c r="E33" s="52"/>
      <c r="F33" s="53" t="s">
        <v>42</v>
      </c>
      <c r="G33" s="53" t="s">
        <v>41</v>
      </c>
      <c r="H33" s="53" t="s">
        <v>50</v>
      </c>
      <c r="I33" s="53" t="s">
        <v>129</v>
      </c>
    </row>
    <row r="34" spans="1:9" x14ac:dyDescent="0.25">
      <c r="A34" s="159" t="s">
        <v>73</v>
      </c>
      <c r="B34" s="160"/>
      <c r="C34" s="160"/>
      <c r="D34" s="160"/>
      <c r="E34" s="161"/>
      <c r="F34" s="42">
        <v>0</v>
      </c>
      <c r="G34" s="42">
        <f>F37</f>
        <v>0</v>
      </c>
      <c r="H34" s="42">
        <f>G37</f>
        <v>0</v>
      </c>
      <c r="I34" s="42">
        <f>H37</f>
        <v>0</v>
      </c>
    </row>
    <row r="35" spans="1:9" ht="28.5" customHeight="1" x14ac:dyDescent="0.25">
      <c r="A35" s="159" t="s">
        <v>76</v>
      </c>
      <c r="B35" s="160"/>
      <c r="C35" s="160"/>
      <c r="D35" s="160"/>
      <c r="E35" s="161"/>
      <c r="F35" s="42">
        <v>0</v>
      </c>
      <c r="G35" s="42">
        <v>0</v>
      </c>
      <c r="H35" s="42">
        <v>0</v>
      </c>
      <c r="I35" s="42">
        <v>0</v>
      </c>
    </row>
    <row r="36" spans="1:9" x14ac:dyDescent="0.25">
      <c r="A36" s="159" t="s">
        <v>77</v>
      </c>
      <c r="B36" s="165"/>
      <c r="C36" s="165"/>
      <c r="D36" s="165"/>
      <c r="E36" s="166"/>
      <c r="F36" s="42">
        <v>0</v>
      </c>
      <c r="G36" s="42">
        <v>0</v>
      </c>
      <c r="H36" s="42">
        <v>0</v>
      </c>
      <c r="I36" s="42">
        <v>0</v>
      </c>
    </row>
    <row r="37" spans="1:9" ht="15" customHeight="1" x14ac:dyDescent="0.25">
      <c r="A37" s="156" t="s">
        <v>74</v>
      </c>
      <c r="B37" s="150"/>
      <c r="C37" s="150"/>
      <c r="D37" s="150"/>
      <c r="E37" s="150"/>
      <c r="F37" s="32">
        <f>F34-F35+F36</f>
        <v>0</v>
      </c>
      <c r="G37" s="32">
        <f t="shared" ref="G37:I37" si="7">G34-G35+G36</f>
        <v>0</v>
      </c>
      <c r="H37" s="32">
        <f t="shared" si="7"/>
        <v>0</v>
      </c>
      <c r="I37" s="32">
        <f t="shared" si="7"/>
        <v>0</v>
      </c>
    </row>
    <row r="38" spans="1:9" ht="17.25" customHeight="1" x14ac:dyDescent="0.25"/>
    <row r="39" spans="1:9" x14ac:dyDescent="0.25">
      <c r="A39" s="157" t="s">
        <v>43</v>
      </c>
      <c r="B39" s="158"/>
      <c r="C39" s="158"/>
      <c r="D39" s="158"/>
      <c r="E39" s="158"/>
      <c r="F39" s="158"/>
      <c r="G39" s="158"/>
      <c r="H39" s="158"/>
      <c r="I39" s="158"/>
    </row>
    <row r="40" spans="1:9" ht="9" customHeight="1" x14ac:dyDescent="0.25"/>
    <row r="41" spans="1:9" x14ac:dyDescent="0.25">
      <c r="A41" t="s">
        <v>143</v>
      </c>
    </row>
    <row r="42" spans="1:9" x14ac:dyDescent="0.25">
      <c r="A42" t="s">
        <v>142</v>
      </c>
    </row>
    <row r="43" spans="1:9" x14ac:dyDescent="0.25">
      <c r="A43" t="s">
        <v>144</v>
      </c>
    </row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0" workbookViewId="0">
      <selection activeCell="J50" sqref="J5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85546875" customWidth="1"/>
    <col min="4" max="7" width="25.28515625" customWidth="1"/>
  </cols>
  <sheetData>
    <row r="1" spans="1:7" ht="42" customHeight="1" x14ac:dyDescent="0.25">
      <c r="A1" s="147" t="s">
        <v>130</v>
      </c>
      <c r="B1" s="147"/>
      <c r="C1" s="147"/>
      <c r="D1" s="147"/>
      <c r="E1" s="147"/>
      <c r="F1" s="147"/>
      <c r="G1" s="147"/>
    </row>
    <row r="2" spans="1:7" ht="18" customHeight="1" x14ac:dyDescent="0.25">
      <c r="A2" s="4"/>
      <c r="B2" s="4"/>
      <c r="C2" s="4"/>
      <c r="D2" s="4"/>
      <c r="E2" s="4"/>
      <c r="F2" s="4"/>
      <c r="G2" s="23"/>
    </row>
    <row r="3" spans="1:7" ht="15.75" customHeight="1" x14ac:dyDescent="0.25">
      <c r="A3" s="147" t="s">
        <v>22</v>
      </c>
      <c r="B3" s="147"/>
      <c r="C3" s="147"/>
      <c r="D3" s="147"/>
      <c r="E3" s="147"/>
      <c r="F3" s="147"/>
      <c r="G3" s="147"/>
    </row>
    <row r="4" spans="1:7" ht="18" x14ac:dyDescent="0.25">
      <c r="A4" s="4"/>
      <c r="B4" s="4"/>
      <c r="C4" s="4"/>
      <c r="D4" s="4"/>
      <c r="E4" s="4"/>
      <c r="F4" s="4"/>
      <c r="G4" s="23"/>
    </row>
    <row r="5" spans="1:7" ht="18" customHeight="1" x14ac:dyDescent="0.25">
      <c r="A5" s="147" t="s">
        <v>4</v>
      </c>
      <c r="B5" s="147"/>
      <c r="C5" s="147"/>
      <c r="D5" s="147"/>
      <c r="E5" s="147"/>
      <c r="F5" s="147"/>
      <c r="G5" s="147"/>
    </row>
    <row r="6" spans="1:7" ht="18" x14ac:dyDescent="0.25">
      <c r="A6" s="4"/>
      <c r="B6" s="4"/>
      <c r="C6" s="4"/>
      <c r="D6" s="4"/>
      <c r="E6" s="4"/>
      <c r="F6" s="4"/>
      <c r="G6" s="23"/>
    </row>
    <row r="7" spans="1:7" ht="15.75" customHeight="1" x14ac:dyDescent="0.25">
      <c r="A7" s="147" t="s">
        <v>51</v>
      </c>
      <c r="B7" s="147"/>
      <c r="C7" s="147"/>
      <c r="D7" s="147"/>
      <c r="E7" s="147"/>
      <c r="F7" s="147"/>
      <c r="G7" s="147"/>
    </row>
    <row r="8" spans="1:7" ht="18" x14ac:dyDescent="0.25">
      <c r="A8" s="4"/>
      <c r="B8" s="4"/>
      <c r="C8" s="4"/>
      <c r="D8" s="4"/>
      <c r="E8" s="4"/>
      <c r="F8" s="4"/>
      <c r="G8" s="23"/>
    </row>
    <row r="9" spans="1:7" x14ac:dyDescent="0.25">
      <c r="A9" s="19" t="s">
        <v>5</v>
      </c>
      <c r="B9" s="18" t="s">
        <v>6</v>
      </c>
      <c r="C9" s="18" t="s">
        <v>3</v>
      </c>
      <c r="D9" s="18" t="s">
        <v>40</v>
      </c>
      <c r="E9" s="19" t="s">
        <v>41</v>
      </c>
      <c r="F9" s="19" t="s">
        <v>39</v>
      </c>
      <c r="G9" s="19" t="s">
        <v>129</v>
      </c>
    </row>
    <row r="10" spans="1:7" x14ac:dyDescent="0.25">
      <c r="A10" s="35"/>
      <c r="B10" s="36"/>
      <c r="C10" s="34" t="s">
        <v>0</v>
      </c>
      <c r="D10" s="36"/>
      <c r="E10" s="35"/>
      <c r="F10" s="35"/>
      <c r="G10" s="35"/>
    </row>
    <row r="11" spans="1:7" ht="15.75" customHeight="1" x14ac:dyDescent="0.25">
      <c r="A11" s="54">
        <v>6</v>
      </c>
      <c r="B11" s="54"/>
      <c r="C11" s="54" t="s">
        <v>7</v>
      </c>
      <c r="D11" s="55">
        <f>D12+D13+D14+D15+D16</f>
        <v>533380</v>
      </c>
      <c r="E11" s="55">
        <f>E12+E13+E14+E15+E16</f>
        <v>576654</v>
      </c>
      <c r="F11" s="55">
        <f>F12+F13+F14+F15+F16</f>
        <v>736195</v>
      </c>
      <c r="G11" s="55">
        <f>G12+G13+G14+G15+G16</f>
        <v>868906</v>
      </c>
    </row>
    <row r="12" spans="1:7" ht="38.25" x14ac:dyDescent="0.25">
      <c r="A12" s="56"/>
      <c r="B12" s="57">
        <v>63</v>
      </c>
      <c r="C12" s="57" t="s">
        <v>35</v>
      </c>
      <c r="D12" s="58">
        <v>470820</v>
      </c>
      <c r="E12" s="58">
        <v>467423</v>
      </c>
      <c r="F12" s="58">
        <v>692390</v>
      </c>
      <c r="G12" s="58">
        <v>786092</v>
      </c>
    </row>
    <row r="13" spans="1:7" x14ac:dyDescent="0.25">
      <c r="A13" s="60"/>
      <c r="B13" s="61">
        <v>64</v>
      </c>
      <c r="C13" s="61"/>
      <c r="D13" s="58">
        <v>0</v>
      </c>
      <c r="E13" s="58">
        <v>0</v>
      </c>
      <c r="F13" s="58">
        <v>5</v>
      </c>
      <c r="G13" s="58">
        <v>8</v>
      </c>
    </row>
    <row r="14" spans="1:7" x14ac:dyDescent="0.25">
      <c r="A14" s="60"/>
      <c r="B14" s="61">
        <v>65</v>
      </c>
      <c r="C14" s="61"/>
      <c r="D14" s="58">
        <v>25239</v>
      </c>
      <c r="E14" s="58">
        <v>11282</v>
      </c>
      <c r="F14" s="58">
        <v>15000</v>
      </c>
      <c r="G14" s="58">
        <v>9500</v>
      </c>
    </row>
    <row r="15" spans="1:7" x14ac:dyDescent="0.25">
      <c r="A15" s="60"/>
      <c r="B15" s="61">
        <v>66</v>
      </c>
      <c r="C15" s="61"/>
      <c r="D15" s="58">
        <v>3994</v>
      </c>
      <c r="E15" s="58">
        <v>0</v>
      </c>
      <c r="F15" s="58">
        <v>0</v>
      </c>
      <c r="G15" s="58">
        <v>2047</v>
      </c>
    </row>
    <row r="16" spans="1:7" ht="38.25" x14ac:dyDescent="0.25">
      <c r="A16" s="60"/>
      <c r="B16" s="61">
        <v>67</v>
      </c>
      <c r="C16" s="57" t="s">
        <v>36</v>
      </c>
      <c r="D16" s="58">
        <v>33327</v>
      </c>
      <c r="E16" s="58">
        <v>97949</v>
      </c>
      <c r="F16" s="58">
        <v>28800</v>
      </c>
      <c r="G16" s="58">
        <v>71259</v>
      </c>
    </row>
    <row r="17" spans="1:7" x14ac:dyDescent="0.25">
      <c r="A17" s="10"/>
      <c r="B17" s="11"/>
      <c r="C17" s="16"/>
      <c r="D17" s="7"/>
      <c r="E17" s="8"/>
      <c r="F17" s="8"/>
      <c r="G17" s="8"/>
    </row>
    <row r="18" spans="1:7" ht="25.5" x14ac:dyDescent="0.25">
      <c r="A18" s="64">
        <v>7</v>
      </c>
      <c r="B18" s="64">
        <v>7</v>
      </c>
      <c r="C18" s="65" t="s">
        <v>8</v>
      </c>
      <c r="D18" s="66"/>
      <c r="E18" s="55"/>
      <c r="F18" s="55"/>
      <c r="G18" s="55"/>
    </row>
    <row r="20" spans="1:7" ht="15.75" customHeight="1" x14ac:dyDescent="0.25">
      <c r="A20" s="147" t="s">
        <v>81</v>
      </c>
      <c r="B20" s="147"/>
      <c r="C20" s="147"/>
      <c r="D20" s="147"/>
      <c r="E20" s="147"/>
      <c r="F20" s="147"/>
      <c r="G20" s="147"/>
    </row>
    <row r="22" spans="1:7" x14ac:dyDescent="0.25">
      <c r="A22" s="19" t="s">
        <v>5</v>
      </c>
      <c r="B22" s="18" t="s">
        <v>6</v>
      </c>
      <c r="C22" s="18" t="s">
        <v>3</v>
      </c>
      <c r="D22" s="18" t="s">
        <v>40</v>
      </c>
      <c r="E22" s="19" t="s">
        <v>41</v>
      </c>
      <c r="F22" s="19" t="s">
        <v>39</v>
      </c>
      <c r="G22" s="19" t="s">
        <v>129</v>
      </c>
    </row>
    <row r="23" spans="1:7" x14ac:dyDescent="0.25">
      <c r="A23" s="35"/>
      <c r="B23" s="36"/>
      <c r="C23" s="34" t="s">
        <v>1</v>
      </c>
      <c r="D23" s="36"/>
      <c r="E23" s="35"/>
      <c r="F23" s="35"/>
      <c r="G23" s="35"/>
    </row>
    <row r="24" spans="1:7" ht="15.75" customHeight="1" x14ac:dyDescent="0.25">
      <c r="A24" s="54">
        <v>3</v>
      </c>
      <c r="B24" s="54"/>
      <c r="C24" s="54" t="s">
        <v>9</v>
      </c>
      <c r="D24" s="55">
        <f>SUM(D25+D26+D28+D29+D27)</f>
        <v>526016</v>
      </c>
      <c r="E24" s="55">
        <f>SUM(E25+E26+E28+E29+E27)</f>
        <v>566833</v>
      </c>
      <c r="F24" s="55">
        <f>SUM(F25+F26+F28+F29+F27)</f>
        <v>724195</v>
      </c>
      <c r="G24" s="55">
        <f>SUM(G25+G26+G28+G29+G27)</f>
        <v>864334</v>
      </c>
    </row>
    <row r="25" spans="1:7" ht="15.75" customHeight="1" x14ac:dyDescent="0.25">
      <c r="A25" s="56"/>
      <c r="B25" s="57">
        <v>31</v>
      </c>
      <c r="C25" s="57" t="s">
        <v>10</v>
      </c>
      <c r="D25" s="58">
        <v>433215</v>
      </c>
      <c r="E25" s="58">
        <v>442816</v>
      </c>
      <c r="F25" s="58">
        <v>622640</v>
      </c>
      <c r="G25" s="58">
        <v>722580</v>
      </c>
    </row>
    <row r="26" spans="1:7" x14ac:dyDescent="0.25">
      <c r="A26" s="60"/>
      <c r="B26" s="61">
        <v>32</v>
      </c>
      <c r="C26" s="60" t="s">
        <v>25</v>
      </c>
      <c r="D26" s="58">
        <v>84004</v>
      </c>
      <c r="E26" s="58">
        <v>122026</v>
      </c>
      <c r="F26" s="58">
        <v>93750</v>
      </c>
      <c r="G26" s="58">
        <v>132602</v>
      </c>
    </row>
    <row r="27" spans="1:7" x14ac:dyDescent="0.25">
      <c r="A27" s="60"/>
      <c r="B27" s="61">
        <v>34</v>
      </c>
      <c r="C27" s="60" t="s">
        <v>97</v>
      </c>
      <c r="D27" s="58">
        <v>2318</v>
      </c>
      <c r="E27" s="58">
        <v>0</v>
      </c>
      <c r="F27" s="58">
        <v>305</v>
      </c>
      <c r="G27" s="58">
        <v>558</v>
      </c>
    </row>
    <row r="28" spans="1:7" x14ac:dyDescent="0.25">
      <c r="A28" s="60"/>
      <c r="B28" s="73">
        <v>37</v>
      </c>
      <c r="C28" s="70" t="s">
        <v>82</v>
      </c>
      <c r="D28" s="71">
        <v>6386</v>
      </c>
      <c r="E28" s="71">
        <v>1991</v>
      </c>
      <c r="F28" s="71">
        <v>7500</v>
      </c>
      <c r="G28" s="71">
        <v>8594</v>
      </c>
    </row>
    <row r="29" spans="1:7" x14ac:dyDescent="0.25">
      <c r="A29" s="60"/>
      <c r="B29" s="72">
        <v>38</v>
      </c>
      <c r="C29" s="72" t="s">
        <v>83</v>
      </c>
      <c r="D29" s="62">
        <v>93</v>
      </c>
      <c r="E29" s="58">
        <v>0</v>
      </c>
      <c r="F29" s="58">
        <v>0</v>
      </c>
      <c r="G29" s="58">
        <v>0</v>
      </c>
    </row>
    <row r="30" spans="1:7" x14ac:dyDescent="0.25">
      <c r="D30" s="133"/>
    </row>
    <row r="31" spans="1:7" ht="25.5" x14ac:dyDescent="0.25">
      <c r="A31" s="64">
        <v>4</v>
      </c>
      <c r="B31" s="64"/>
      <c r="C31" s="65" t="s">
        <v>11</v>
      </c>
      <c r="D31" s="55">
        <f>SUM(D32+D33)</f>
        <v>8192</v>
      </c>
      <c r="E31" s="55">
        <f>SUM(E32+E33)</f>
        <v>9821</v>
      </c>
      <c r="F31" s="55">
        <f>SUM(F32+F33)</f>
        <v>12000</v>
      </c>
      <c r="G31" s="55">
        <f>SUM(G32+G33)</f>
        <v>4572</v>
      </c>
    </row>
    <row r="32" spans="1:7" ht="38.25" x14ac:dyDescent="0.25">
      <c r="A32" s="74"/>
      <c r="B32" s="76">
        <v>41</v>
      </c>
      <c r="C32" s="75" t="s">
        <v>85</v>
      </c>
      <c r="D32" s="62">
        <v>0</v>
      </c>
      <c r="E32" s="58">
        <v>0</v>
      </c>
      <c r="F32" s="58">
        <v>0</v>
      </c>
      <c r="G32" s="58">
        <v>0</v>
      </c>
    </row>
    <row r="33" spans="1:7" s="144" customFormat="1" x14ac:dyDescent="0.25">
      <c r="A33" s="57"/>
      <c r="B33" s="143">
        <v>42</v>
      </c>
      <c r="C33" s="72" t="s">
        <v>86</v>
      </c>
      <c r="D33" s="58">
        <v>8192</v>
      </c>
      <c r="E33" s="58">
        <v>9821</v>
      </c>
      <c r="F33" s="58">
        <v>12000</v>
      </c>
      <c r="G33" s="58">
        <v>4572</v>
      </c>
    </row>
  </sheetData>
  <mergeCells count="5">
    <mergeCell ref="A1:G1"/>
    <mergeCell ref="A3:G3"/>
    <mergeCell ref="A5:G5"/>
    <mergeCell ref="A7:G7"/>
    <mergeCell ref="A20:G20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7" workbookViewId="0">
      <selection activeCell="J30" sqref="J30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47" t="s">
        <v>130</v>
      </c>
      <c r="B1" s="147"/>
      <c r="C1" s="147"/>
      <c r="D1" s="147"/>
      <c r="E1" s="147"/>
    </row>
    <row r="2" spans="1:5" ht="18" customHeight="1" x14ac:dyDescent="0.25">
      <c r="A2" s="23"/>
      <c r="B2" s="23"/>
      <c r="C2" s="23"/>
      <c r="D2" s="23"/>
      <c r="E2" s="23"/>
    </row>
    <row r="3" spans="1:5" ht="15.75" customHeight="1" x14ac:dyDescent="0.25">
      <c r="A3" s="147" t="s">
        <v>22</v>
      </c>
      <c r="B3" s="147"/>
      <c r="C3" s="147"/>
      <c r="D3" s="147"/>
      <c r="E3" s="147"/>
    </row>
    <row r="4" spans="1:5" ht="18" x14ac:dyDescent="0.25">
      <c r="B4" s="23"/>
      <c r="C4" s="23"/>
      <c r="D4" s="23"/>
      <c r="E4" s="23"/>
    </row>
    <row r="5" spans="1:5" ht="18" customHeight="1" x14ac:dyDescent="0.25">
      <c r="A5" s="147" t="s">
        <v>4</v>
      </c>
      <c r="B5" s="147"/>
      <c r="C5" s="147"/>
      <c r="D5" s="147"/>
      <c r="E5" s="147"/>
    </row>
    <row r="6" spans="1:5" ht="18" x14ac:dyDescent="0.25">
      <c r="A6" s="23"/>
      <c r="B6" s="23"/>
      <c r="C6" s="23"/>
      <c r="D6" s="23"/>
      <c r="E6" s="23"/>
    </row>
    <row r="7" spans="1:5" ht="15.75" customHeight="1" x14ac:dyDescent="0.25">
      <c r="A7" s="147" t="s">
        <v>52</v>
      </c>
      <c r="B7" s="147"/>
      <c r="C7" s="147"/>
      <c r="D7" s="147"/>
      <c r="E7" s="147"/>
    </row>
    <row r="8" spans="1:5" ht="18" x14ac:dyDescent="0.25">
      <c r="A8" s="23"/>
      <c r="B8" s="23"/>
      <c r="C8" s="23"/>
      <c r="D8" s="23"/>
      <c r="E8" s="23"/>
    </row>
    <row r="9" spans="1:5" x14ac:dyDescent="0.25">
      <c r="A9" s="19" t="s">
        <v>54</v>
      </c>
      <c r="B9" s="18" t="s">
        <v>40</v>
      </c>
      <c r="C9" s="19" t="s">
        <v>41</v>
      </c>
      <c r="D9" s="19" t="s">
        <v>39</v>
      </c>
      <c r="E9" s="19" t="s">
        <v>129</v>
      </c>
    </row>
    <row r="10" spans="1:5" x14ac:dyDescent="0.25">
      <c r="A10" s="82" t="s">
        <v>0</v>
      </c>
      <c r="B10" s="88">
        <f>SUM(B11+B14+B17+B20)</f>
        <v>533380</v>
      </c>
      <c r="C10" s="88">
        <f t="shared" ref="C10:E10" si="0">SUM(C11+C14+C17+C20)</f>
        <v>576654</v>
      </c>
      <c r="D10" s="88">
        <f t="shared" si="0"/>
        <v>736195</v>
      </c>
      <c r="E10" s="88">
        <f t="shared" si="0"/>
        <v>868906</v>
      </c>
    </row>
    <row r="11" spans="1:5" x14ac:dyDescent="0.25">
      <c r="A11" s="81" t="s">
        <v>59</v>
      </c>
      <c r="B11" s="86">
        <f>SUM(B12+B13)</f>
        <v>4924</v>
      </c>
      <c r="C11" s="86">
        <f>SUM(C12+C13)</f>
        <v>11095</v>
      </c>
      <c r="D11" s="86">
        <f t="shared" ref="D11:E11" si="1">SUM(D12+D13)</f>
        <v>10595</v>
      </c>
      <c r="E11" s="86">
        <f t="shared" si="1"/>
        <v>32792</v>
      </c>
    </row>
    <row r="12" spans="1:5" x14ac:dyDescent="0.25">
      <c r="A12" s="11" t="s">
        <v>60</v>
      </c>
      <c r="B12" s="8">
        <v>4924</v>
      </c>
      <c r="C12" s="8">
        <v>11095</v>
      </c>
      <c r="D12" s="8">
        <v>10590</v>
      </c>
      <c r="E12" s="8">
        <v>32784</v>
      </c>
    </row>
    <row r="13" spans="1:5" x14ac:dyDescent="0.25">
      <c r="A13" s="11" t="s">
        <v>87</v>
      </c>
      <c r="B13" s="8">
        <v>0</v>
      </c>
      <c r="C13" s="8">
        <v>0</v>
      </c>
      <c r="D13" s="8">
        <v>5</v>
      </c>
      <c r="E13" s="8">
        <v>8</v>
      </c>
    </row>
    <row r="14" spans="1:5" ht="25.5" x14ac:dyDescent="0.25">
      <c r="A14" s="83" t="s">
        <v>57</v>
      </c>
      <c r="B14" s="84">
        <f>SUM(B15+B16)</f>
        <v>54395</v>
      </c>
      <c r="C14" s="84">
        <f>SUM(C15+C16)</f>
        <v>98136</v>
      </c>
      <c r="D14" s="84">
        <f t="shared" ref="D14:E14" si="2">SUM(D15+D16)</f>
        <v>43800</v>
      </c>
      <c r="E14" s="84">
        <f t="shared" si="2"/>
        <v>47975</v>
      </c>
    </row>
    <row r="15" spans="1:5" ht="25.5" x14ac:dyDescent="0.25">
      <c r="A15" s="16" t="s">
        <v>58</v>
      </c>
      <c r="B15" s="7">
        <v>25992</v>
      </c>
      <c r="C15" s="8">
        <v>11282</v>
      </c>
      <c r="D15" s="8">
        <v>15000</v>
      </c>
      <c r="E15" s="8">
        <v>9500</v>
      </c>
    </row>
    <row r="16" spans="1:5" x14ac:dyDescent="0.25">
      <c r="A16" s="16" t="s">
        <v>88</v>
      </c>
      <c r="B16" s="7">
        <v>28403</v>
      </c>
      <c r="C16" s="8">
        <v>86854</v>
      </c>
      <c r="D16" s="8">
        <v>28800</v>
      </c>
      <c r="E16" s="8">
        <v>38475</v>
      </c>
    </row>
    <row r="17" spans="1:5" x14ac:dyDescent="0.25">
      <c r="A17" s="85" t="s">
        <v>55</v>
      </c>
      <c r="B17" s="84">
        <f>SUM(B18+B19)</f>
        <v>470067</v>
      </c>
      <c r="C17" s="84">
        <f>SUM(C18+C19)</f>
        <v>467423</v>
      </c>
      <c r="D17" s="84">
        <f t="shared" ref="D17:E17" si="3">SUM(D18+D19)</f>
        <v>681800</v>
      </c>
      <c r="E17" s="84">
        <f t="shared" si="3"/>
        <v>786092</v>
      </c>
    </row>
    <row r="18" spans="1:5" x14ac:dyDescent="0.25">
      <c r="A18" s="77" t="s">
        <v>89</v>
      </c>
      <c r="B18" s="7">
        <v>2068</v>
      </c>
      <c r="C18" s="8">
        <v>1991</v>
      </c>
      <c r="D18" s="8">
        <v>5300</v>
      </c>
      <c r="E18" s="8">
        <v>19522</v>
      </c>
    </row>
    <row r="19" spans="1:5" x14ac:dyDescent="0.25">
      <c r="A19" s="77" t="s">
        <v>56</v>
      </c>
      <c r="B19" s="7">
        <v>467999</v>
      </c>
      <c r="C19" s="8">
        <v>465432</v>
      </c>
      <c r="D19" s="8">
        <v>676500</v>
      </c>
      <c r="E19" s="8">
        <v>766570</v>
      </c>
    </row>
    <row r="20" spans="1:5" x14ac:dyDescent="0.25">
      <c r="A20" s="87" t="s">
        <v>90</v>
      </c>
      <c r="B20" s="84">
        <f>B21</f>
        <v>3994</v>
      </c>
      <c r="C20" s="84">
        <f t="shared" ref="C20:E20" si="4">C21</f>
        <v>0</v>
      </c>
      <c r="D20" s="84">
        <f t="shared" si="4"/>
        <v>0</v>
      </c>
      <c r="E20" s="84">
        <f t="shared" si="4"/>
        <v>2047</v>
      </c>
    </row>
    <row r="21" spans="1:5" x14ac:dyDescent="0.25">
      <c r="A21" s="10" t="s">
        <v>126</v>
      </c>
      <c r="B21" s="7">
        <v>3994</v>
      </c>
      <c r="C21" s="8">
        <v>0</v>
      </c>
      <c r="D21" s="8">
        <v>0</v>
      </c>
      <c r="E21" s="8">
        <v>2047</v>
      </c>
    </row>
    <row r="24" spans="1:5" ht="15.75" customHeight="1" x14ac:dyDescent="0.25">
      <c r="A24" s="147" t="s">
        <v>53</v>
      </c>
      <c r="B24" s="147"/>
      <c r="C24" s="147"/>
      <c r="D24" s="147"/>
      <c r="E24" s="147"/>
    </row>
    <row r="25" spans="1:5" ht="18" x14ac:dyDescent="0.25">
      <c r="A25" s="23"/>
      <c r="B25" s="23"/>
      <c r="C25" s="23"/>
      <c r="D25" s="23"/>
      <c r="E25" s="23"/>
    </row>
    <row r="26" spans="1:5" x14ac:dyDescent="0.25">
      <c r="A26" s="19" t="s">
        <v>54</v>
      </c>
      <c r="B26" s="18" t="s">
        <v>40</v>
      </c>
      <c r="C26" s="19" t="s">
        <v>41</v>
      </c>
      <c r="D26" s="19" t="s">
        <v>39</v>
      </c>
      <c r="E26" s="19" t="s">
        <v>129</v>
      </c>
    </row>
    <row r="27" spans="1:5" x14ac:dyDescent="0.25">
      <c r="A27" s="82" t="s">
        <v>1</v>
      </c>
      <c r="B27" s="88">
        <f>SUM(B28+B31+B34+B37+B39)</f>
        <v>534208</v>
      </c>
      <c r="C27" s="88">
        <f>SUM(C28+C31+C34+C37)</f>
        <v>576654</v>
      </c>
      <c r="D27" s="88">
        <f t="shared" ref="D27:E27" si="5">SUM(D28+D31+D34+D37)</f>
        <v>736195</v>
      </c>
      <c r="E27" s="88">
        <f t="shared" si="5"/>
        <v>868906</v>
      </c>
    </row>
    <row r="28" spans="1:5" x14ac:dyDescent="0.25">
      <c r="A28" s="81" t="s">
        <v>59</v>
      </c>
      <c r="B28" s="86">
        <f>SUM(B29+B30)</f>
        <v>4924</v>
      </c>
      <c r="C28" s="86">
        <f>SUM(C29+C30)</f>
        <v>7777</v>
      </c>
      <c r="D28" s="86">
        <f t="shared" ref="D28:E28" si="6">SUM(D29+D30)</f>
        <v>10595</v>
      </c>
      <c r="E28" s="86">
        <f t="shared" si="6"/>
        <v>32792</v>
      </c>
    </row>
    <row r="29" spans="1:5" x14ac:dyDescent="0.25">
      <c r="A29" s="11" t="s">
        <v>60</v>
      </c>
      <c r="B29" s="8">
        <v>4924</v>
      </c>
      <c r="C29" s="8">
        <v>7777</v>
      </c>
      <c r="D29" s="8">
        <v>10590</v>
      </c>
      <c r="E29" s="8">
        <v>32784</v>
      </c>
    </row>
    <row r="30" spans="1:5" x14ac:dyDescent="0.25">
      <c r="A30" s="11" t="s">
        <v>87</v>
      </c>
      <c r="B30" s="8">
        <v>0</v>
      </c>
      <c r="C30" s="8">
        <v>0</v>
      </c>
      <c r="D30" s="8">
        <v>5</v>
      </c>
      <c r="E30" s="8">
        <v>8</v>
      </c>
    </row>
    <row r="31" spans="1:5" ht="25.5" x14ac:dyDescent="0.25">
      <c r="A31" s="83" t="s">
        <v>57</v>
      </c>
      <c r="B31" s="84">
        <f>SUM(B32+B33)</f>
        <v>36979</v>
      </c>
      <c r="C31" s="84">
        <f>SUM(C32+C33)</f>
        <v>101454</v>
      </c>
      <c r="D31" s="84">
        <f t="shared" ref="D31:E31" si="7">SUM(D32+D33)</f>
        <v>43800</v>
      </c>
      <c r="E31" s="84">
        <f t="shared" si="7"/>
        <v>47975</v>
      </c>
    </row>
    <row r="32" spans="1:5" ht="25.5" x14ac:dyDescent="0.25">
      <c r="A32" s="16" t="s">
        <v>58</v>
      </c>
      <c r="B32" s="7">
        <v>8576</v>
      </c>
      <c r="C32" s="8">
        <v>11282</v>
      </c>
      <c r="D32" s="8">
        <v>15000</v>
      </c>
      <c r="E32" s="8">
        <v>9500</v>
      </c>
    </row>
    <row r="33" spans="1:5" x14ac:dyDescent="0.25">
      <c r="A33" s="16" t="s">
        <v>88</v>
      </c>
      <c r="B33" s="7">
        <v>28403</v>
      </c>
      <c r="C33" s="8">
        <v>90172</v>
      </c>
      <c r="D33" s="8">
        <v>28800</v>
      </c>
      <c r="E33" s="8">
        <v>38475</v>
      </c>
    </row>
    <row r="34" spans="1:5" x14ac:dyDescent="0.25">
      <c r="A34" s="85" t="s">
        <v>55</v>
      </c>
      <c r="B34" s="84">
        <f>SUM(B35+B36)</f>
        <v>487483</v>
      </c>
      <c r="C34" s="84">
        <f>SUM(C35+C36)</f>
        <v>467423</v>
      </c>
      <c r="D34" s="84">
        <f t="shared" ref="D34:E34" si="8">SUM(D35+D36)</f>
        <v>681800</v>
      </c>
      <c r="E34" s="84">
        <f t="shared" si="8"/>
        <v>786092</v>
      </c>
    </row>
    <row r="35" spans="1:5" x14ac:dyDescent="0.25">
      <c r="A35" s="77" t="s">
        <v>119</v>
      </c>
      <c r="B35" s="7">
        <v>2068</v>
      </c>
      <c r="C35" s="8">
        <v>1991</v>
      </c>
      <c r="D35" s="8">
        <v>5300</v>
      </c>
      <c r="E35" s="8">
        <v>19522</v>
      </c>
    </row>
    <row r="36" spans="1:5" x14ac:dyDescent="0.25">
      <c r="A36" s="77" t="s">
        <v>56</v>
      </c>
      <c r="B36" s="7">
        <v>485415</v>
      </c>
      <c r="C36" s="8">
        <v>465432</v>
      </c>
      <c r="D36" s="8">
        <v>676500</v>
      </c>
      <c r="E36" s="8">
        <v>766570</v>
      </c>
    </row>
    <row r="37" spans="1:5" x14ac:dyDescent="0.25">
      <c r="A37" s="87" t="s">
        <v>90</v>
      </c>
      <c r="B37" s="84">
        <f>B38</f>
        <v>3994</v>
      </c>
      <c r="C37" s="84">
        <f>C39</f>
        <v>0</v>
      </c>
      <c r="D37" s="84">
        <f t="shared" ref="D37" si="9">D39</f>
        <v>0</v>
      </c>
      <c r="E37" s="84">
        <f>E38</f>
        <v>2047</v>
      </c>
    </row>
    <row r="38" spans="1:5" x14ac:dyDescent="0.25">
      <c r="A38" s="10" t="s">
        <v>127</v>
      </c>
      <c r="B38" s="7">
        <v>3994</v>
      </c>
      <c r="C38" s="8"/>
      <c r="D38" s="8"/>
      <c r="E38" s="8">
        <v>2047</v>
      </c>
    </row>
    <row r="39" spans="1:5" s="80" customFormat="1" x14ac:dyDescent="0.25">
      <c r="A39" s="10" t="s">
        <v>128</v>
      </c>
      <c r="B39" s="78">
        <v>828</v>
      </c>
      <c r="C39" s="79"/>
      <c r="D39" s="79"/>
      <c r="E39" s="79"/>
    </row>
  </sheetData>
  <mergeCells count="5">
    <mergeCell ref="A1:E1"/>
    <mergeCell ref="A3:E3"/>
    <mergeCell ref="A5:E5"/>
    <mergeCell ref="A7:E7"/>
    <mergeCell ref="A24:E24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A25" sqref="A25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147" t="s">
        <v>130</v>
      </c>
      <c r="B1" s="147"/>
      <c r="C1" s="147"/>
      <c r="D1" s="147"/>
      <c r="E1" s="147"/>
    </row>
    <row r="2" spans="1:5" ht="18" customHeight="1" x14ac:dyDescent="0.25">
      <c r="A2" s="4"/>
      <c r="B2" s="4"/>
      <c r="C2" s="4"/>
      <c r="D2" s="4"/>
      <c r="E2" s="23"/>
    </row>
    <row r="3" spans="1:5" ht="15.75" x14ac:dyDescent="0.25">
      <c r="A3" s="147" t="s">
        <v>22</v>
      </c>
      <c r="B3" s="147"/>
      <c r="C3" s="147"/>
      <c r="D3" s="147"/>
      <c r="E3" s="147"/>
    </row>
    <row r="4" spans="1:5" ht="18" x14ac:dyDescent="0.25">
      <c r="A4" s="4"/>
      <c r="B4" s="4"/>
      <c r="C4" s="4"/>
      <c r="D4" s="4"/>
      <c r="E4" s="23"/>
    </row>
    <row r="5" spans="1:5" ht="18" customHeight="1" x14ac:dyDescent="0.25">
      <c r="A5" s="147" t="s">
        <v>4</v>
      </c>
      <c r="B5" s="148"/>
      <c r="C5" s="148"/>
      <c r="D5" s="148"/>
      <c r="E5" s="148"/>
    </row>
    <row r="6" spans="1:5" ht="18" x14ac:dyDescent="0.25">
      <c r="A6" s="4"/>
      <c r="B6" s="4"/>
      <c r="C6" s="4"/>
      <c r="D6" s="4"/>
      <c r="E6" s="23"/>
    </row>
    <row r="7" spans="1:5" ht="15.75" x14ac:dyDescent="0.25">
      <c r="A7" s="147" t="s">
        <v>12</v>
      </c>
      <c r="B7" s="167"/>
      <c r="C7" s="167"/>
      <c r="D7" s="167"/>
      <c r="E7" s="167"/>
    </row>
    <row r="8" spans="1:5" ht="18" x14ac:dyDescent="0.25">
      <c r="A8" s="4"/>
      <c r="B8" s="4"/>
      <c r="C8" s="4"/>
      <c r="D8" s="4"/>
      <c r="E8" s="23"/>
    </row>
    <row r="9" spans="1:5" x14ac:dyDescent="0.25">
      <c r="A9" s="19" t="s">
        <v>54</v>
      </c>
      <c r="B9" s="18" t="s">
        <v>40</v>
      </c>
      <c r="C9" s="19" t="s">
        <v>41</v>
      </c>
      <c r="D9" s="19" t="s">
        <v>39</v>
      </c>
      <c r="E9" s="19" t="s">
        <v>129</v>
      </c>
    </row>
    <row r="10" spans="1:5" ht="15.75" customHeight="1" x14ac:dyDescent="0.25">
      <c r="A10" s="9" t="s">
        <v>13</v>
      </c>
      <c r="B10" s="7"/>
      <c r="C10" s="8"/>
      <c r="D10" s="8"/>
      <c r="E10" s="8"/>
    </row>
    <row r="11" spans="1:5" ht="15.75" customHeight="1" x14ac:dyDescent="0.25">
      <c r="A11" s="9" t="s">
        <v>14</v>
      </c>
      <c r="B11" s="7"/>
      <c r="C11" s="8"/>
      <c r="D11" s="8"/>
      <c r="E11" s="8"/>
    </row>
    <row r="12" spans="1:5" ht="25.5" x14ac:dyDescent="0.25">
      <c r="A12" s="16" t="s">
        <v>15</v>
      </c>
      <c r="B12" s="7"/>
      <c r="C12" s="8"/>
      <c r="D12" s="8"/>
      <c r="E12" s="8"/>
    </row>
    <row r="13" spans="1:5" x14ac:dyDescent="0.25">
      <c r="A13" s="15" t="s">
        <v>16</v>
      </c>
      <c r="B13" s="7"/>
      <c r="C13" s="8"/>
      <c r="D13" s="8"/>
      <c r="E13" s="8"/>
    </row>
    <row r="14" spans="1:5" x14ac:dyDescent="0.25">
      <c r="A14" s="9" t="s">
        <v>17</v>
      </c>
      <c r="B14" s="7"/>
      <c r="C14" s="8"/>
      <c r="D14" s="8"/>
      <c r="E14" s="8"/>
    </row>
    <row r="15" spans="1:5" ht="23.45" customHeight="1" x14ac:dyDescent="0.25">
      <c r="A15" s="14" t="s">
        <v>18</v>
      </c>
      <c r="B15" s="7"/>
      <c r="C15" s="8"/>
      <c r="D15" s="8"/>
      <c r="E15" s="8"/>
    </row>
    <row r="16" spans="1:5" x14ac:dyDescent="0.25">
      <c r="A16" s="83" t="s">
        <v>91</v>
      </c>
      <c r="B16" s="84">
        <f>B17</f>
        <v>15396</v>
      </c>
      <c r="C16" s="84">
        <f>C17</f>
        <v>11282</v>
      </c>
      <c r="D16" s="84">
        <f t="shared" ref="D16:E17" si="0">D17</f>
        <v>30000</v>
      </c>
      <c r="E16" s="84">
        <f t="shared" si="0"/>
        <v>30000</v>
      </c>
    </row>
    <row r="17" spans="1:5" x14ac:dyDescent="0.25">
      <c r="A17" s="9" t="s">
        <v>92</v>
      </c>
      <c r="B17" s="8">
        <f>B18</f>
        <v>15396</v>
      </c>
      <c r="C17" s="8">
        <f>C18</f>
        <v>11282</v>
      </c>
      <c r="D17" s="8">
        <f t="shared" si="0"/>
        <v>30000</v>
      </c>
      <c r="E17" s="8">
        <f t="shared" si="0"/>
        <v>30000</v>
      </c>
    </row>
    <row r="18" spans="1:5" x14ac:dyDescent="0.25">
      <c r="A18" s="17" t="s">
        <v>93</v>
      </c>
      <c r="B18" s="7">
        <v>15396</v>
      </c>
      <c r="C18" s="8">
        <v>11282</v>
      </c>
      <c r="D18" s="8">
        <v>30000</v>
      </c>
      <c r="E18" s="8">
        <v>30000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H2" sqref="H1:H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147" t="s">
        <v>130</v>
      </c>
      <c r="B1" s="147"/>
      <c r="C1" s="147"/>
      <c r="D1" s="147"/>
      <c r="E1" s="147"/>
      <c r="F1" s="147"/>
      <c r="G1" s="147"/>
    </row>
    <row r="2" spans="1:7" ht="18" customHeight="1" x14ac:dyDescent="0.25">
      <c r="A2" s="4"/>
      <c r="B2" s="4"/>
      <c r="C2" s="4"/>
      <c r="D2" s="4"/>
      <c r="E2" s="4"/>
      <c r="F2" s="4"/>
      <c r="G2" s="23"/>
    </row>
    <row r="3" spans="1:7" ht="15.75" customHeight="1" x14ac:dyDescent="0.25">
      <c r="A3" s="147" t="s">
        <v>22</v>
      </c>
      <c r="B3" s="147"/>
      <c r="C3" s="147"/>
      <c r="D3" s="147"/>
      <c r="E3" s="147"/>
      <c r="F3" s="147"/>
      <c r="G3" s="147"/>
    </row>
    <row r="4" spans="1:7" ht="18" x14ac:dyDescent="0.25">
      <c r="A4" s="4"/>
      <c r="B4" s="4"/>
      <c r="C4" s="4"/>
      <c r="D4" s="4"/>
      <c r="E4" s="4"/>
      <c r="F4" s="4"/>
      <c r="G4" s="23"/>
    </row>
    <row r="5" spans="1:7" ht="18" customHeight="1" x14ac:dyDescent="0.25">
      <c r="A5" s="147" t="s">
        <v>63</v>
      </c>
      <c r="B5" s="147"/>
      <c r="C5" s="147"/>
      <c r="D5" s="147"/>
      <c r="E5" s="147"/>
      <c r="F5" s="147"/>
      <c r="G5" s="147"/>
    </row>
    <row r="6" spans="1:7" ht="18" x14ac:dyDescent="0.25">
      <c r="A6" s="4"/>
      <c r="B6" s="4"/>
      <c r="C6" s="4"/>
      <c r="D6" s="4"/>
      <c r="E6" s="4"/>
      <c r="F6" s="4"/>
      <c r="G6" s="23"/>
    </row>
    <row r="7" spans="1:7" x14ac:dyDescent="0.25">
      <c r="A7" s="19" t="s">
        <v>5</v>
      </c>
      <c r="B7" s="18" t="s">
        <v>6</v>
      </c>
      <c r="C7" s="18" t="s">
        <v>38</v>
      </c>
      <c r="D7" s="18" t="s">
        <v>40</v>
      </c>
      <c r="E7" s="19" t="s">
        <v>41</v>
      </c>
      <c r="F7" s="19" t="s">
        <v>39</v>
      </c>
      <c r="G7" s="19" t="s">
        <v>129</v>
      </c>
    </row>
    <row r="8" spans="1:7" x14ac:dyDescent="0.25">
      <c r="A8" s="35"/>
      <c r="B8" s="36"/>
      <c r="C8" s="34" t="s">
        <v>65</v>
      </c>
      <c r="D8" s="36"/>
      <c r="E8" s="35"/>
      <c r="F8" s="35"/>
      <c r="G8" s="35"/>
    </row>
    <row r="9" spans="1:7" ht="25.5" x14ac:dyDescent="0.25">
      <c r="A9" s="9">
        <v>8</v>
      </c>
      <c r="B9" s="9"/>
      <c r="C9" s="9" t="s">
        <v>19</v>
      </c>
      <c r="D9" s="7"/>
      <c r="E9" s="8"/>
      <c r="F9" s="8"/>
      <c r="G9" s="8"/>
    </row>
    <row r="10" spans="1:7" x14ac:dyDescent="0.25">
      <c r="A10" s="9"/>
      <c r="B10" s="14">
        <v>84</v>
      </c>
      <c r="C10" s="14" t="s">
        <v>26</v>
      </c>
      <c r="D10" s="7"/>
      <c r="E10" s="8"/>
      <c r="F10" s="8"/>
      <c r="G10" s="8"/>
    </row>
    <row r="11" spans="1:7" x14ac:dyDescent="0.25">
      <c r="A11" s="9"/>
      <c r="B11" s="14"/>
      <c r="C11" s="37"/>
      <c r="D11" s="7"/>
      <c r="E11" s="8"/>
      <c r="F11" s="8"/>
      <c r="G11" s="8"/>
    </row>
    <row r="12" spans="1:7" x14ac:dyDescent="0.25">
      <c r="A12" s="9"/>
      <c r="B12" s="14"/>
      <c r="C12" s="34" t="s">
        <v>68</v>
      </c>
      <c r="D12" s="7"/>
      <c r="E12" s="8"/>
      <c r="F12" s="8"/>
      <c r="G12" s="8"/>
    </row>
    <row r="13" spans="1:7" ht="25.5" x14ac:dyDescent="0.25">
      <c r="A13" s="12">
        <v>5</v>
      </c>
      <c r="B13" s="13"/>
      <c r="C13" s="24" t="s">
        <v>20</v>
      </c>
      <c r="D13" s="7"/>
      <c r="E13" s="8"/>
      <c r="F13" s="8"/>
      <c r="G13" s="8"/>
    </row>
    <row r="14" spans="1:7" ht="25.5" x14ac:dyDescent="0.25">
      <c r="A14" s="14"/>
      <c r="B14" s="14">
        <v>54</v>
      </c>
      <c r="C14" s="25" t="s">
        <v>27</v>
      </c>
      <c r="D14" s="7"/>
      <c r="E14" s="8"/>
      <c r="F14" s="8"/>
      <c r="G14" s="8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F2" sqref="F1:F1048576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47" t="s">
        <v>130</v>
      </c>
      <c r="B1" s="147"/>
      <c r="C1" s="147"/>
      <c r="D1" s="147"/>
      <c r="E1" s="147"/>
    </row>
    <row r="2" spans="1:5" ht="18" customHeight="1" x14ac:dyDescent="0.25">
      <c r="A2" s="23"/>
      <c r="B2" s="23"/>
      <c r="C2" s="23"/>
      <c r="D2" s="23"/>
      <c r="E2" s="23"/>
    </row>
    <row r="3" spans="1:5" ht="15.75" customHeight="1" x14ac:dyDescent="0.25">
      <c r="A3" s="147" t="s">
        <v>22</v>
      </c>
      <c r="B3" s="147"/>
      <c r="C3" s="147"/>
      <c r="D3" s="147"/>
      <c r="E3" s="147"/>
    </row>
    <row r="4" spans="1:5" ht="18" x14ac:dyDescent="0.25">
      <c r="A4" s="23"/>
      <c r="B4" s="23"/>
      <c r="C4" s="23"/>
      <c r="D4" s="23"/>
      <c r="E4" s="23"/>
    </row>
    <row r="5" spans="1:5" ht="18" customHeight="1" x14ac:dyDescent="0.25">
      <c r="A5" s="147" t="s">
        <v>64</v>
      </c>
      <c r="B5" s="147"/>
      <c r="C5" s="147"/>
      <c r="D5" s="147"/>
      <c r="E5" s="147"/>
    </row>
    <row r="6" spans="1:5" ht="18" x14ac:dyDescent="0.25">
      <c r="A6" s="23"/>
      <c r="B6" s="23"/>
      <c r="C6" s="23"/>
      <c r="D6" s="23"/>
      <c r="E6" s="23"/>
    </row>
    <row r="7" spans="1:5" x14ac:dyDescent="0.25">
      <c r="A7" s="18" t="s">
        <v>54</v>
      </c>
      <c r="B7" s="18" t="s">
        <v>40</v>
      </c>
      <c r="C7" s="19" t="s">
        <v>41</v>
      </c>
      <c r="D7" s="19" t="s">
        <v>39</v>
      </c>
      <c r="E7" s="19" t="s">
        <v>129</v>
      </c>
    </row>
    <row r="8" spans="1:5" x14ac:dyDescent="0.25">
      <c r="A8" s="9" t="s">
        <v>65</v>
      </c>
      <c r="B8" s="7"/>
      <c r="C8" s="8"/>
      <c r="D8" s="8"/>
      <c r="E8" s="8"/>
    </row>
    <row r="9" spans="1:5" ht="25.5" x14ac:dyDescent="0.25">
      <c r="A9" s="9" t="s">
        <v>66</v>
      </c>
      <c r="B9" s="7"/>
      <c r="C9" s="8"/>
      <c r="D9" s="8"/>
      <c r="E9" s="8"/>
    </row>
    <row r="10" spans="1:5" ht="25.5" x14ac:dyDescent="0.25">
      <c r="A10" s="16" t="s">
        <v>67</v>
      </c>
      <c r="B10" s="7"/>
      <c r="C10" s="8"/>
      <c r="D10" s="8"/>
      <c r="E10" s="8"/>
    </row>
    <row r="11" spans="1:5" x14ac:dyDescent="0.25">
      <c r="A11" s="16"/>
      <c r="B11" s="7"/>
      <c r="C11" s="8"/>
      <c r="D11" s="8"/>
      <c r="E11" s="8"/>
    </row>
    <row r="12" spans="1:5" x14ac:dyDescent="0.25">
      <c r="A12" s="9" t="s">
        <v>68</v>
      </c>
      <c r="B12" s="7"/>
      <c r="C12" s="8"/>
      <c r="D12" s="8"/>
      <c r="E12" s="8"/>
    </row>
    <row r="13" spans="1:5" x14ac:dyDescent="0.25">
      <c r="A13" s="24" t="s">
        <v>59</v>
      </c>
      <c r="B13" s="7"/>
      <c r="C13" s="8"/>
      <c r="D13" s="8"/>
      <c r="E13" s="8"/>
    </row>
    <row r="14" spans="1:5" x14ac:dyDescent="0.25">
      <c r="A14" s="11" t="s">
        <v>60</v>
      </c>
      <c r="B14" s="7"/>
      <c r="C14" s="8"/>
      <c r="D14" s="8"/>
      <c r="E14" s="8"/>
    </row>
    <row r="15" spans="1:5" x14ac:dyDescent="0.25">
      <c r="A15" s="24" t="s">
        <v>61</v>
      </c>
      <c r="B15" s="7"/>
      <c r="C15" s="8"/>
      <c r="D15" s="8"/>
      <c r="E15" s="8"/>
    </row>
    <row r="16" spans="1:5" x14ac:dyDescent="0.25">
      <c r="A16" s="11" t="s">
        <v>62</v>
      </c>
      <c r="B16" s="7"/>
      <c r="C16" s="8"/>
      <c r="D16" s="8"/>
      <c r="E16" s="8"/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opLeftCell="A40" zoomScaleNormal="100" workbookViewId="0">
      <selection activeCell="H27" sqref="H27"/>
    </sheetView>
  </sheetViews>
  <sheetFormatPr defaultRowHeight="15" x14ac:dyDescent="0.25"/>
  <cols>
    <col min="1" max="1" width="23.42578125" bestFit="1" customWidth="1"/>
    <col min="2" max="2" width="32" customWidth="1"/>
    <col min="3" max="6" width="25.28515625" customWidth="1"/>
  </cols>
  <sheetData>
    <row r="1" spans="1:6" ht="42" customHeight="1" x14ac:dyDescent="0.25">
      <c r="A1" s="147" t="s">
        <v>130</v>
      </c>
      <c r="B1" s="147"/>
      <c r="C1" s="147"/>
      <c r="D1" s="147"/>
      <c r="E1" s="147"/>
      <c r="F1" s="147"/>
    </row>
    <row r="2" spans="1:6" ht="18" x14ac:dyDescent="0.25">
      <c r="A2" s="23"/>
      <c r="B2" s="23"/>
      <c r="C2" s="23"/>
      <c r="D2" s="23"/>
      <c r="E2" s="23"/>
      <c r="F2" s="23"/>
    </row>
    <row r="3" spans="1:6" ht="18" customHeight="1" x14ac:dyDescent="0.25">
      <c r="A3" s="147" t="s">
        <v>21</v>
      </c>
      <c r="B3" s="147"/>
      <c r="C3" s="147"/>
      <c r="D3" s="147"/>
      <c r="E3" s="147"/>
      <c r="F3" s="147"/>
    </row>
    <row r="4" spans="1:6" ht="18" x14ac:dyDescent="0.25">
      <c r="A4" s="23"/>
      <c r="B4" s="23"/>
      <c r="C4" s="23"/>
      <c r="D4" s="23"/>
      <c r="E4" s="23"/>
      <c r="F4" s="23"/>
    </row>
    <row r="5" spans="1:6" x14ac:dyDescent="0.25">
      <c r="A5" s="90" t="s">
        <v>23</v>
      </c>
      <c r="B5" s="18" t="s">
        <v>24</v>
      </c>
      <c r="C5" s="18" t="s">
        <v>40</v>
      </c>
      <c r="D5" s="19" t="s">
        <v>41</v>
      </c>
      <c r="E5" s="19" t="s">
        <v>39</v>
      </c>
      <c r="F5" s="19" t="s">
        <v>129</v>
      </c>
    </row>
    <row r="6" spans="1:6" ht="14.45" customHeight="1" x14ac:dyDescent="0.25">
      <c r="A6" s="89" t="s">
        <v>28</v>
      </c>
      <c r="B6" s="130" t="s">
        <v>29</v>
      </c>
      <c r="C6" s="7"/>
      <c r="D6" s="8"/>
      <c r="E6" s="8"/>
      <c r="F6" s="8"/>
    </row>
    <row r="7" spans="1:6" x14ac:dyDescent="0.25">
      <c r="A7" s="91">
        <v>1001</v>
      </c>
      <c r="B7" s="92" t="s">
        <v>94</v>
      </c>
      <c r="C7" s="7"/>
      <c r="D7" s="8"/>
      <c r="E7" s="8"/>
      <c r="F7" s="8"/>
    </row>
    <row r="8" spans="1:6" ht="23.45" customHeight="1" x14ac:dyDescent="0.25">
      <c r="A8" s="92" t="s">
        <v>95</v>
      </c>
      <c r="B8" s="92" t="s">
        <v>96</v>
      </c>
      <c r="C8" s="7"/>
      <c r="D8" s="8"/>
      <c r="E8" s="8"/>
      <c r="F8" s="8"/>
    </row>
    <row r="9" spans="1:6" x14ac:dyDescent="0.25">
      <c r="A9" s="93" t="s">
        <v>110</v>
      </c>
      <c r="B9" s="94" t="s">
        <v>78</v>
      </c>
      <c r="C9" s="66"/>
      <c r="D9" s="55"/>
      <c r="E9" s="55"/>
      <c r="F9" s="55"/>
    </row>
    <row r="10" spans="1:6" x14ac:dyDescent="0.25">
      <c r="A10" s="95">
        <v>3</v>
      </c>
      <c r="B10" s="96" t="s">
        <v>9</v>
      </c>
      <c r="C10" s="59">
        <f>SUM(C11+C12+C13+C14)</f>
        <v>485415</v>
      </c>
      <c r="D10" s="59">
        <f>SUM(D11+D12+D13+D14)</f>
        <v>462114</v>
      </c>
      <c r="E10" s="59">
        <f>SUM(E11+E12+E13+E14)</f>
        <v>674500</v>
      </c>
      <c r="F10" s="59">
        <f>SUM(F11+F12+F13+F14)</f>
        <v>762648</v>
      </c>
    </row>
    <row r="11" spans="1:6" x14ac:dyDescent="0.25">
      <c r="A11" s="97">
        <v>31</v>
      </c>
      <c r="B11" s="98" t="s">
        <v>10</v>
      </c>
      <c r="C11" s="99">
        <v>431863</v>
      </c>
      <c r="D11" s="99">
        <v>441542</v>
      </c>
      <c r="E11" s="99">
        <v>617000</v>
      </c>
      <c r="F11" s="99">
        <v>701582</v>
      </c>
    </row>
    <row r="12" spans="1:6" x14ac:dyDescent="0.25">
      <c r="A12" s="97">
        <v>32</v>
      </c>
      <c r="B12" s="98" t="s">
        <v>25</v>
      </c>
      <c r="C12" s="99">
        <v>44895</v>
      </c>
      <c r="D12" s="99">
        <v>18581</v>
      </c>
      <c r="E12" s="99">
        <v>50000</v>
      </c>
      <c r="F12" s="99">
        <v>52472</v>
      </c>
    </row>
    <row r="13" spans="1:6" x14ac:dyDescent="0.25">
      <c r="A13" s="97">
        <v>34</v>
      </c>
      <c r="B13" s="98" t="s">
        <v>97</v>
      </c>
      <c r="C13" s="102">
        <v>2271</v>
      </c>
      <c r="D13" s="102">
        <v>0</v>
      </c>
      <c r="E13" s="102">
        <v>0</v>
      </c>
      <c r="F13" s="102">
        <v>0</v>
      </c>
    </row>
    <row r="14" spans="1:6" ht="25.5" x14ac:dyDescent="0.25">
      <c r="A14" s="97">
        <v>37</v>
      </c>
      <c r="B14" s="98" t="s">
        <v>141</v>
      </c>
      <c r="C14" s="102">
        <v>6386</v>
      </c>
      <c r="D14" s="102">
        <v>1991</v>
      </c>
      <c r="E14" s="102">
        <v>7500</v>
      </c>
      <c r="F14" s="102">
        <v>8594</v>
      </c>
    </row>
    <row r="15" spans="1:6" ht="19.5" customHeight="1" x14ac:dyDescent="0.25">
      <c r="A15" s="91">
        <v>1011</v>
      </c>
      <c r="B15" s="92" t="s">
        <v>29</v>
      </c>
      <c r="C15" s="7"/>
      <c r="D15" s="8"/>
      <c r="E15" s="8"/>
      <c r="F15" s="8"/>
    </row>
    <row r="16" spans="1:6" ht="26.25" customHeight="1" x14ac:dyDescent="0.25">
      <c r="A16" s="103" t="s">
        <v>98</v>
      </c>
      <c r="B16" s="103" t="s">
        <v>99</v>
      </c>
      <c r="C16" s="7"/>
      <c r="D16" s="8"/>
      <c r="E16" s="8"/>
      <c r="F16" s="8"/>
    </row>
    <row r="17" spans="1:6" ht="25.5" x14ac:dyDescent="0.25">
      <c r="A17" s="94" t="s">
        <v>112</v>
      </c>
      <c r="B17" s="94" t="s">
        <v>118</v>
      </c>
      <c r="C17" s="66"/>
      <c r="D17" s="55"/>
      <c r="E17" s="55"/>
      <c r="F17" s="55"/>
    </row>
    <row r="18" spans="1:6" x14ac:dyDescent="0.25">
      <c r="A18" s="105">
        <v>3</v>
      </c>
      <c r="B18" s="96" t="s">
        <v>9</v>
      </c>
      <c r="C18" s="59">
        <f>SUM(C19+C20+C21)</f>
        <v>6209</v>
      </c>
      <c r="D18" s="59">
        <f t="shared" ref="D18:F18" si="0">SUM(D19+D20+D21)</f>
        <v>11282</v>
      </c>
      <c r="E18" s="59">
        <f t="shared" si="0"/>
        <v>15000</v>
      </c>
      <c r="F18" s="59">
        <f t="shared" si="0"/>
        <v>9500</v>
      </c>
    </row>
    <row r="19" spans="1:6" x14ac:dyDescent="0.25">
      <c r="A19" s="97">
        <v>32</v>
      </c>
      <c r="B19" s="98" t="s">
        <v>25</v>
      </c>
      <c r="C19" s="99">
        <v>6209</v>
      </c>
      <c r="D19" s="99">
        <v>11282</v>
      </c>
      <c r="E19" s="99">
        <v>15000</v>
      </c>
      <c r="F19" s="99">
        <v>9500</v>
      </c>
    </row>
    <row r="20" spans="1:6" x14ac:dyDescent="0.25">
      <c r="A20" s="97">
        <v>34</v>
      </c>
      <c r="B20" s="98" t="s">
        <v>97</v>
      </c>
      <c r="C20" s="102">
        <v>0</v>
      </c>
      <c r="D20" s="99">
        <v>0</v>
      </c>
      <c r="E20" s="99">
        <v>0</v>
      </c>
      <c r="F20" s="99">
        <v>0</v>
      </c>
    </row>
    <row r="21" spans="1:6" x14ac:dyDescent="0.25">
      <c r="A21" s="97">
        <v>38</v>
      </c>
      <c r="B21" s="98" t="s">
        <v>83</v>
      </c>
      <c r="C21" s="102">
        <v>0</v>
      </c>
      <c r="D21" s="99">
        <v>0</v>
      </c>
      <c r="E21" s="99">
        <v>0</v>
      </c>
      <c r="F21" s="99">
        <v>0</v>
      </c>
    </row>
    <row r="22" spans="1:6" ht="19.5" customHeight="1" x14ac:dyDescent="0.25">
      <c r="A22" s="91">
        <v>1011</v>
      </c>
      <c r="B22" s="92" t="s">
        <v>29</v>
      </c>
      <c r="C22" s="7"/>
      <c r="D22" s="8"/>
      <c r="E22" s="8"/>
      <c r="F22" s="8"/>
    </row>
    <row r="23" spans="1:6" ht="26.25" customHeight="1" x14ac:dyDescent="0.25">
      <c r="A23" s="103" t="s">
        <v>133</v>
      </c>
      <c r="B23" s="103" t="s">
        <v>134</v>
      </c>
      <c r="C23" s="7"/>
      <c r="D23" s="8"/>
      <c r="E23" s="8"/>
      <c r="F23" s="8"/>
    </row>
    <row r="24" spans="1:6" x14ac:dyDescent="0.25">
      <c r="A24" s="104" t="s">
        <v>113</v>
      </c>
      <c r="B24" s="94" t="s">
        <v>80</v>
      </c>
      <c r="C24" s="66"/>
      <c r="D24" s="55"/>
      <c r="E24" s="55"/>
      <c r="F24" s="55"/>
    </row>
    <row r="25" spans="1:6" x14ac:dyDescent="0.25">
      <c r="A25" s="105">
        <v>3</v>
      </c>
      <c r="B25" s="96" t="s">
        <v>9</v>
      </c>
      <c r="C25" s="59">
        <f>SUM(C26+C27)</f>
        <v>28403</v>
      </c>
      <c r="D25" s="59">
        <f>SUM(D26+D27)</f>
        <v>90172</v>
      </c>
      <c r="E25" s="59">
        <f>SUM(E26+E27)</f>
        <v>28800</v>
      </c>
      <c r="F25" s="59">
        <f>SUM(F26+F27)</f>
        <v>38475</v>
      </c>
    </row>
    <row r="26" spans="1:6" x14ac:dyDescent="0.25">
      <c r="A26" s="97">
        <v>32</v>
      </c>
      <c r="B26" s="98" t="s">
        <v>25</v>
      </c>
      <c r="C26" s="99">
        <v>28403</v>
      </c>
      <c r="D26" s="99">
        <v>90172</v>
      </c>
      <c r="E26" s="99">
        <v>28500</v>
      </c>
      <c r="F26" s="99">
        <v>37925</v>
      </c>
    </row>
    <row r="27" spans="1:6" x14ac:dyDescent="0.25">
      <c r="A27" s="97">
        <v>34</v>
      </c>
      <c r="B27" s="98" t="s">
        <v>97</v>
      </c>
      <c r="C27" s="99">
        <v>0</v>
      </c>
      <c r="D27" s="99">
        <v>0</v>
      </c>
      <c r="E27" s="99">
        <v>300</v>
      </c>
      <c r="F27" s="99">
        <v>550</v>
      </c>
    </row>
    <row r="28" spans="1:6" x14ac:dyDescent="0.25">
      <c r="A28" s="91">
        <v>1013</v>
      </c>
      <c r="B28" s="92" t="s">
        <v>29</v>
      </c>
      <c r="C28" s="7"/>
      <c r="D28" s="8"/>
      <c r="E28" s="8"/>
      <c r="F28" s="8"/>
    </row>
    <row r="29" spans="1:6" ht="64.150000000000006" customHeight="1" x14ac:dyDescent="0.25">
      <c r="A29" s="103" t="s">
        <v>101</v>
      </c>
      <c r="B29" s="120" t="s">
        <v>121</v>
      </c>
      <c r="C29" s="7"/>
      <c r="D29" s="8"/>
      <c r="E29" s="8"/>
      <c r="F29" s="8"/>
    </row>
    <row r="30" spans="1:6" x14ac:dyDescent="0.25">
      <c r="A30" s="94" t="s">
        <v>115</v>
      </c>
      <c r="B30" s="108" t="s">
        <v>114</v>
      </c>
      <c r="C30" s="66"/>
      <c r="D30" s="55"/>
      <c r="E30" s="55"/>
      <c r="F30" s="55"/>
    </row>
    <row r="31" spans="1:6" x14ac:dyDescent="0.25">
      <c r="A31" s="96">
        <v>3</v>
      </c>
      <c r="B31" s="96" t="s">
        <v>9</v>
      </c>
      <c r="C31" s="59">
        <f>SUM(C32+C33)</f>
        <v>0</v>
      </c>
      <c r="D31" s="59">
        <f>SUM(D32+D33)</f>
        <v>0</v>
      </c>
      <c r="E31" s="59">
        <f>SUM(E32+E33)</f>
        <v>5300</v>
      </c>
      <c r="F31" s="59">
        <f>SUM(F32+F33)</f>
        <v>19522</v>
      </c>
    </row>
    <row r="32" spans="1:6" x14ac:dyDescent="0.25">
      <c r="A32" s="97">
        <v>31</v>
      </c>
      <c r="B32" s="98" t="s">
        <v>10</v>
      </c>
      <c r="C32" s="99">
        <v>0</v>
      </c>
      <c r="D32" s="99">
        <v>0</v>
      </c>
      <c r="E32" s="99">
        <v>5075</v>
      </c>
      <c r="F32" s="99">
        <v>18410</v>
      </c>
    </row>
    <row r="33" spans="1:6" x14ac:dyDescent="0.25">
      <c r="A33" s="97">
        <v>32</v>
      </c>
      <c r="B33" s="98" t="s">
        <v>25</v>
      </c>
      <c r="C33" s="99">
        <v>0</v>
      </c>
      <c r="D33" s="99">
        <v>0</v>
      </c>
      <c r="E33" s="99">
        <v>225</v>
      </c>
      <c r="F33" s="99">
        <v>1112</v>
      </c>
    </row>
    <row r="34" spans="1:6" x14ac:dyDescent="0.25">
      <c r="A34" s="91">
        <v>1013</v>
      </c>
      <c r="B34" s="92" t="s">
        <v>29</v>
      </c>
      <c r="C34" s="7"/>
      <c r="D34" s="8"/>
      <c r="E34" s="8"/>
      <c r="F34" s="8"/>
    </row>
    <row r="35" spans="1:6" ht="64.150000000000006" customHeight="1" x14ac:dyDescent="0.25">
      <c r="A35" s="103" t="s">
        <v>101</v>
      </c>
      <c r="B35" s="120" t="s">
        <v>120</v>
      </c>
      <c r="C35" s="7"/>
      <c r="D35" s="8"/>
      <c r="E35" s="8"/>
      <c r="F35" s="8"/>
    </row>
    <row r="36" spans="1:6" x14ac:dyDescent="0.25">
      <c r="A36" s="94" t="s">
        <v>116</v>
      </c>
      <c r="B36" s="94" t="s">
        <v>79</v>
      </c>
      <c r="C36" s="66"/>
      <c r="D36" s="55"/>
      <c r="E36" s="55"/>
      <c r="F36" s="55"/>
    </row>
    <row r="37" spans="1:6" x14ac:dyDescent="0.25">
      <c r="A37" s="96">
        <v>3</v>
      </c>
      <c r="B37" s="96" t="s">
        <v>9</v>
      </c>
      <c r="C37" s="59">
        <f>SUM(C38+C39)</f>
        <v>0</v>
      </c>
      <c r="D37" s="59">
        <f>SUM(D38+D39)</f>
        <v>0</v>
      </c>
      <c r="E37" s="59">
        <f>SUM(E38+E39)</f>
        <v>590</v>
      </c>
      <c r="F37" s="59">
        <f>SUM(F38+F39)</f>
        <v>2169</v>
      </c>
    </row>
    <row r="38" spans="1:6" x14ac:dyDescent="0.25">
      <c r="A38" s="97">
        <v>31</v>
      </c>
      <c r="B38" s="98" t="s">
        <v>10</v>
      </c>
      <c r="C38" s="99">
        <v>0</v>
      </c>
      <c r="D38" s="99">
        <v>0</v>
      </c>
      <c r="E38" s="99">
        <v>565</v>
      </c>
      <c r="F38" s="99">
        <v>2046</v>
      </c>
    </row>
    <row r="39" spans="1:6" x14ac:dyDescent="0.25">
      <c r="A39" s="97">
        <v>32</v>
      </c>
      <c r="B39" s="98" t="s">
        <v>25</v>
      </c>
      <c r="C39" s="99">
        <v>0</v>
      </c>
      <c r="D39" s="99">
        <v>0</v>
      </c>
      <c r="E39" s="99">
        <v>25</v>
      </c>
      <c r="F39" s="99">
        <v>123</v>
      </c>
    </row>
    <row r="40" spans="1:6" ht="64.150000000000006" customHeight="1" x14ac:dyDescent="0.25">
      <c r="A40" s="103" t="s">
        <v>135</v>
      </c>
      <c r="B40" s="141" t="s">
        <v>136</v>
      </c>
      <c r="C40" s="7"/>
      <c r="D40" s="8"/>
      <c r="E40" s="8"/>
      <c r="F40" s="8"/>
    </row>
    <row r="41" spans="1:6" x14ac:dyDescent="0.25">
      <c r="A41" s="94" t="s">
        <v>116</v>
      </c>
      <c r="B41" s="94" t="s">
        <v>79</v>
      </c>
      <c r="C41" s="66"/>
      <c r="D41" s="55"/>
      <c r="E41" s="55"/>
      <c r="F41" s="55"/>
    </row>
    <row r="42" spans="1:6" x14ac:dyDescent="0.25">
      <c r="A42" s="96">
        <v>3</v>
      </c>
      <c r="B42" s="96" t="s">
        <v>9</v>
      </c>
      <c r="C42" s="59">
        <f>SUM(C43+C44)</f>
        <v>0</v>
      </c>
      <c r="D42" s="59">
        <f>SUM(D43+D44)</f>
        <v>0</v>
      </c>
      <c r="E42" s="59">
        <f>SUM(E43+E44)</f>
        <v>0</v>
      </c>
      <c r="F42" s="59">
        <f>SUM(F43+F44)</f>
        <v>615</v>
      </c>
    </row>
    <row r="43" spans="1:6" x14ac:dyDescent="0.25">
      <c r="A43" s="97">
        <v>31</v>
      </c>
      <c r="B43" s="98" t="s">
        <v>10</v>
      </c>
      <c r="C43" s="99">
        <v>0</v>
      </c>
      <c r="D43" s="99">
        <v>0</v>
      </c>
      <c r="E43" s="99">
        <v>0</v>
      </c>
      <c r="F43" s="99">
        <v>542</v>
      </c>
    </row>
    <row r="44" spans="1:6" x14ac:dyDescent="0.25">
      <c r="A44" s="97">
        <v>32</v>
      </c>
      <c r="B44" s="98" t="s">
        <v>25</v>
      </c>
      <c r="C44" s="99">
        <v>0</v>
      </c>
      <c r="D44" s="99">
        <v>0</v>
      </c>
      <c r="E44" s="99">
        <v>0</v>
      </c>
      <c r="F44" s="99">
        <v>73</v>
      </c>
    </row>
    <row r="45" spans="1:6" ht="13.5" customHeight="1" x14ac:dyDescent="0.25">
      <c r="A45" s="109"/>
      <c r="B45" s="109"/>
      <c r="C45" s="7"/>
      <c r="D45" s="8"/>
      <c r="E45" s="8"/>
      <c r="F45" s="8"/>
    </row>
    <row r="46" spans="1:6" x14ac:dyDescent="0.25">
      <c r="A46" s="91">
        <v>1001</v>
      </c>
      <c r="B46" s="92" t="s">
        <v>29</v>
      </c>
      <c r="C46" s="7"/>
      <c r="D46" s="8"/>
      <c r="E46" s="8"/>
      <c r="F46" s="8"/>
    </row>
    <row r="47" spans="1:6" x14ac:dyDescent="0.25">
      <c r="A47" s="103" t="s">
        <v>124</v>
      </c>
      <c r="B47" s="120" t="s">
        <v>103</v>
      </c>
      <c r="C47" s="7"/>
      <c r="D47" s="8"/>
      <c r="E47" s="8"/>
      <c r="F47" s="8"/>
    </row>
    <row r="48" spans="1:6" x14ac:dyDescent="0.25">
      <c r="A48" s="94" t="s">
        <v>116</v>
      </c>
      <c r="B48" s="108" t="s">
        <v>79</v>
      </c>
      <c r="C48" s="66"/>
      <c r="D48" s="55"/>
      <c r="E48" s="55"/>
      <c r="F48" s="55"/>
    </row>
    <row r="49" spans="1:6" x14ac:dyDescent="0.25">
      <c r="A49" s="96">
        <v>3</v>
      </c>
      <c r="B49" s="96" t="s">
        <v>9</v>
      </c>
      <c r="C49" s="59">
        <f t="shared" ref="C49:F49" si="1">SUM(C50)</f>
        <v>1275</v>
      </c>
      <c r="D49" s="59">
        <f t="shared" si="1"/>
        <v>1274</v>
      </c>
      <c r="E49" s="59">
        <f t="shared" si="1"/>
        <v>0</v>
      </c>
      <c r="F49" s="59">
        <f t="shared" si="1"/>
        <v>0</v>
      </c>
    </row>
    <row r="50" spans="1:6" x14ac:dyDescent="0.25">
      <c r="A50" s="97">
        <v>31</v>
      </c>
      <c r="B50" s="98" t="s">
        <v>10</v>
      </c>
      <c r="C50" s="102">
        <v>1275</v>
      </c>
      <c r="D50" s="102">
        <v>1274</v>
      </c>
      <c r="E50" s="102">
        <v>0</v>
      </c>
      <c r="F50" s="102">
        <v>0</v>
      </c>
    </row>
    <row r="51" spans="1:6" x14ac:dyDescent="0.25">
      <c r="A51" s="91">
        <v>1001</v>
      </c>
      <c r="B51" s="121" t="s">
        <v>29</v>
      </c>
      <c r="C51" s="7"/>
      <c r="D51" s="8"/>
      <c r="E51" s="8"/>
      <c r="F51" s="8"/>
    </row>
    <row r="52" spans="1:6" ht="30.75" customHeight="1" x14ac:dyDescent="0.25">
      <c r="A52" s="113" t="s">
        <v>104</v>
      </c>
      <c r="B52" s="110" t="s">
        <v>105</v>
      </c>
      <c r="C52" s="7"/>
      <c r="D52" s="8"/>
      <c r="E52" s="8"/>
      <c r="F52" s="8"/>
    </row>
    <row r="53" spans="1:6" x14ac:dyDescent="0.25">
      <c r="A53" s="111" t="s">
        <v>115</v>
      </c>
      <c r="B53" s="112" t="s">
        <v>102</v>
      </c>
      <c r="C53" s="66"/>
      <c r="D53" s="66"/>
      <c r="E53" s="66"/>
      <c r="F53" s="66"/>
    </row>
    <row r="54" spans="1:6" x14ac:dyDescent="0.25">
      <c r="A54" s="96">
        <v>3</v>
      </c>
      <c r="B54" s="96" t="s">
        <v>9</v>
      </c>
      <c r="C54" s="59">
        <f t="shared" ref="C54:F54" si="2">SUM(C55)</f>
        <v>268</v>
      </c>
      <c r="D54" s="59">
        <f t="shared" si="2"/>
        <v>929</v>
      </c>
      <c r="E54" s="59">
        <f t="shared" si="2"/>
        <v>0</v>
      </c>
      <c r="F54" s="59">
        <f t="shared" si="2"/>
        <v>0</v>
      </c>
    </row>
    <row r="55" spans="1:6" x14ac:dyDescent="0.25">
      <c r="A55" s="122">
        <v>32</v>
      </c>
      <c r="B55" s="123" t="s">
        <v>25</v>
      </c>
      <c r="C55" s="102">
        <v>268</v>
      </c>
      <c r="D55" s="102">
        <v>929</v>
      </c>
      <c r="E55" s="102">
        <v>0</v>
      </c>
      <c r="F55" s="102">
        <v>0</v>
      </c>
    </row>
    <row r="56" spans="1:6" x14ac:dyDescent="0.25">
      <c r="A56" s="124">
        <v>1001</v>
      </c>
      <c r="B56" s="121" t="s">
        <v>29</v>
      </c>
      <c r="C56" s="7"/>
      <c r="D56" s="8"/>
      <c r="E56" s="8"/>
      <c r="F56" s="8"/>
    </row>
    <row r="57" spans="1:6" ht="25.5" customHeight="1" x14ac:dyDescent="0.25">
      <c r="A57" s="113" t="s">
        <v>106</v>
      </c>
      <c r="B57" s="110" t="s">
        <v>107</v>
      </c>
      <c r="C57" s="7"/>
      <c r="D57" s="8"/>
      <c r="E57" s="8"/>
      <c r="F57" s="8"/>
    </row>
    <row r="58" spans="1:6" x14ac:dyDescent="0.25">
      <c r="A58" s="111" t="s">
        <v>115</v>
      </c>
      <c r="B58" s="112" t="s">
        <v>102</v>
      </c>
      <c r="C58" s="66"/>
      <c r="D58" s="66"/>
      <c r="E58" s="66"/>
      <c r="F58" s="66"/>
    </row>
    <row r="59" spans="1:6" x14ac:dyDescent="0.25">
      <c r="A59" s="96">
        <v>3</v>
      </c>
      <c r="B59" s="96" t="s">
        <v>9</v>
      </c>
      <c r="C59" s="59">
        <f t="shared" ref="C59:F59" si="3">SUM(C60)</f>
        <v>1800</v>
      </c>
      <c r="D59" s="59">
        <f t="shared" si="3"/>
        <v>1062</v>
      </c>
      <c r="E59" s="59">
        <f t="shared" si="3"/>
        <v>0</v>
      </c>
      <c r="F59" s="59">
        <f t="shared" si="3"/>
        <v>0</v>
      </c>
    </row>
    <row r="60" spans="1:6" ht="17.25" customHeight="1" x14ac:dyDescent="0.25">
      <c r="A60" s="125">
        <v>32</v>
      </c>
      <c r="B60" s="126" t="s">
        <v>25</v>
      </c>
      <c r="C60" s="102">
        <v>1800</v>
      </c>
      <c r="D60" s="102">
        <v>1062</v>
      </c>
      <c r="E60" s="102">
        <v>0</v>
      </c>
      <c r="F60" s="102">
        <v>0</v>
      </c>
    </row>
    <row r="61" spans="1:6" x14ac:dyDescent="0.25">
      <c r="A61" s="124">
        <v>1001</v>
      </c>
      <c r="B61" s="121" t="s">
        <v>29</v>
      </c>
      <c r="C61" s="7"/>
      <c r="D61" s="8"/>
      <c r="E61" s="8"/>
      <c r="F61" s="8"/>
    </row>
    <row r="62" spans="1:6" ht="25.5" customHeight="1" x14ac:dyDescent="0.25">
      <c r="A62" s="113" t="s">
        <v>137</v>
      </c>
      <c r="B62" s="110" t="s">
        <v>138</v>
      </c>
      <c r="C62" s="7"/>
      <c r="D62" s="8"/>
      <c r="E62" s="8"/>
      <c r="F62" s="8"/>
    </row>
    <row r="63" spans="1:6" x14ac:dyDescent="0.25">
      <c r="A63" s="111" t="s">
        <v>122</v>
      </c>
      <c r="B63" s="112" t="s">
        <v>123</v>
      </c>
      <c r="C63" s="66"/>
      <c r="D63" s="66"/>
      <c r="E63" s="66"/>
      <c r="F63" s="66"/>
    </row>
    <row r="64" spans="1:6" x14ac:dyDescent="0.25">
      <c r="A64" s="131">
        <v>3</v>
      </c>
      <c r="B64" s="132" t="s">
        <v>9</v>
      </c>
      <c r="C64" s="63">
        <f t="shared" ref="C64:D64" si="4">C65</f>
        <v>0</v>
      </c>
      <c r="D64" s="63">
        <f t="shared" si="4"/>
        <v>0</v>
      </c>
      <c r="E64" s="63">
        <f>E65</f>
        <v>5</v>
      </c>
      <c r="F64" s="63">
        <f>F65</f>
        <v>8</v>
      </c>
    </row>
    <row r="65" spans="1:6" x14ac:dyDescent="0.25">
      <c r="A65" s="97">
        <v>34</v>
      </c>
      <c r="B65" s="98" t="s">
        <v>97</v>
      </c>
      <c r="C65" s="99">
        <v>0</v>
      </c>
      <c r="D65" s="99">
        <v>0</v>
      </c>
      <c r="E65" s="99">
        <v>5</v>
      </c>
      <c r="F65" s="99">
        <v>8</v>
      </c>
    </row>
    <row r="66" spans="1:6" x14ac:dyDescent="0.25">
      <c r="A66" s="134"/>
      <c r="B66" s="67"/>
      <c r="C66" s="106"/>
      <c r="D66" s="107"/>
      <c r="E66" s="68"/>
      <c r="F66" s="68"/>
    </row>
    <row r="67" spans="1:6" x14ac:dyDescent="0.25">
      <c r="A67" s="135">
        <v>9</v>
      </c>
      <c r="B67" s="136" t="s">
        <v>97</v>
      </c>
      <c r="C67" s="139"/>
      <c r="D67" s="137"/>
      <c r="E67" s="138"/>
      <c r="F67" s="138"/>
    </row>
    <row r="68" spans="1:6" x14ac:dyDescent="0.25">
      <c r="A68" s="134">
        <v>999</v>
      </c>
      <c r="B68" s="67" t="s">
        <v>125</v>
      </c>
      <c r="C68" s="106">
        <v>828</v>
      </c>
      <c r="D68" s="107"/>
      <c r="E68" s="68"/>
      <c r="F68" s="68"/>
    </row>
    <row r="69" spans="1:6" x14ac:dyDescent="0.25">
      <c r="A69" s="134"/>
      <c r="B69" s="67"/>
      <c r="C69" s="106"/>
      <c r="D69" s="107"/>
      <c r="E69" s="68"/>
      <c r="F69" s="68"/>
    </row>
    <row r="70" spans="1:6" x14ac:dyDescent="0.25">
      <c r="A70" s="111" t="s">
        <v>131</v>
      </c>
      <c r="B70" s="112" t="s">
        <v>84</v>
      </c>
      <c r="C70" s="66"/>
      <c r="D70" s="66"/>
      <c r="E70" s="66"/>
      <c r="F70" s="66"/>
    </row>
    <row r="71" spans="1:6" x14ac:dyDescent="0.25">
      <c r="A71" s="131">
        <v>3</v>
      </c>
      <c r="B71" s="132" t="s">
        <v>9</v>
      </c>
      <c r="C71" s="63">
        <f t="shared" ref="C71:D71" si="5">C72</f>
        <v>0</v>
      </c>
      <c r="D71" s="63">
        <f t="shared" si="5"/>
        <v>0</v>
      </c>
      <c r="E71" s="63">
        <f>E72</f>
        <v>0</v>
      </c>
      <c r="F71" s="63">
        <f>F72</f>
        <v>1397</v>
      </c>
    </row>
    <row r="72" spans="1:6" x14ac:dyDescent="0.25">
      <c r="A72" s="97">
        <v>32</v>
      </c>
      <c r="B72" s="98" t="s">
        <v>25</v>
      </c>
      <c r="C72" s="99">
        <v>0</v>
      </c>
      <c r="D72" s="99">
        <v>0</v>
      </c>
      <c r="E72" s="99">
        <v>0</v>
      </c>
      <c r="F72" s="99">
        <v>1397</v>
      </c>
    </row>
    <row r="73" spans="1:6" x14ac:dyDescent="0.25">
      <c r="A73" s="91">
        <v>1001</v>
      </c>
      <c r="B73" s="121" t="s">
        <v>29</v>
      </c>
      <c r="C73" s="7"/>
      <c r="D73" s="8"/>
      <c r="E73" s="8"/>
      <c r="F73" s="8"/>
    </row>
    <row r="74" spans="1:6" ht="55.5" customHeight="1" x14ac:dyDescent="0.25">
      <c r="A74" s="113" t="s">
        <v>139</v>
      </c>
      <c r="B74" s="142" t="s">
        <v>140</v>
      </c>
      <c r="C74" s="7"/>
      <c r="D74" s="8"/>
      <c r="E74" s="8"/>
      <c r="F74" s="8"/>
    </row>
    <row r="75" spans="1:6" x14ac:dyDescent="0.25">
      <c r="A75" s="111" t="s">
        <v>116</v>
      </c>
      <c r="B75" s="112" t="s">
        <v>79</v>
      </c>
      <c r="C75" s="66"/>
      <c r="D75" s="66"/>
      <c r="E75" s="66"/>
      <c r="F75" s="66"/>
    </row>
    <row r="76" spans="1:6" x14ac:dyDescent="0.25">
      <c r="A76" s="131">
        <v>3</v>
      </c>
      <c r="B76" s="132" t="s">
        <v>9</v>
      </c>
      <c r="C76" s="63">
        <f t="shared" ref="C76:D76" si="6">C77</f>
        <v>0</v>
      </c>
      <c r="D76" s="63">
        <f t="shared" si="6"/>
        <v>0</v>
      </c>
      <c r="E76" s="63">
        <f>E77</f>
        <v>0</v>
      </c>
      <c r="F76" s="63">
        <f>F77</f>
        <v>30000</v>
      </c>
    </row>
    <row r="77" spans="1:6" x14ac:dyDescent="0.25">
      <c r="A77" s="97">
        <v>32</v>
      </c>
      <c r="B77" s="98" t="s">
        <v>25</v>
      </c>
      <c r="C77" s="99">
        <v>0</v>
      </c>
      <c r="D77" s="99">
        <v>0</v>
      </c>
      <c r="E77" s="99">
        <v>0</v>
      </c>
      <c r="F77" s="99">
        <v>30000</v>
      </c>
    </row>
    <row r="78" spans="1:6" x14ac:dyDescent="0.25">
      <c r="A78" s="134"/>
      <c r="B78" s="67"/>
      <c r="C78" s="106"/>
      <c r="D78" s="107"/>
      <c r="E78" s="68"/>
      <c r="F78" s="68"/>
    </row>
    <row r="79" spans="1:6" ht="39.6" customHeight="1" x14ac:dyDescent="0.25">
      <c r="A79" s="92" t="s">
        <v>117</v>
      </c>
      <c r="B79" s="92" t="s">
        <v>32</v>
      </c>
      <c r="C79" s="7"/>
      <c r="D79" s="8"/>
      <c r="E79" s="8"/>
      <c r="F79" s="8"/>
    </row>
    <row r="80" spans="1:6" x14ac:dyDescent="0.25">
      <c r="A80" s="114" t="s">
        <v>30</v>
      </c>
      <c r="B80" s="114" t="s">
        <v>31</v>
      </c>
      <c r="C80" s="7"/>
      <c r="D80" s="8"/>
      <c r="E80" s="8"/>
      <c r="F80" s="8"/>
    </row>
    <row r="81" spans="1:6" x14ac:dyDescent="0.25">
      <c r="A81" s="115" t="s">
        <v>108</v>
      </c>
      <c r="B81" s="115" t="s">
        <v>79</v>
      </c>
      <c r="C81" s="116"/>
      <c r="D81" s="116"/>
      <c r="E81" s="116"/>
      <c r="F81" s="116"/>
    </row>
    <row r="82" spans="1:6" ht="25.5" x14ac:dyDescent="0.25">
      <c r="A82" s="117">
        <v>4</v>
      </c>
      <c r="B82" s="117" t="s">
        <v>11</v>
      </c>
      <c r="C82" s="58">
        <f>SUM(C83)</f>
        <v>3649</v>
      </c>
      <c r="D82" s="58">
        <f t="shared" ref="D82:F82" si="7">SUM(D83)</f>
        <v>6503</v>
      </c>
      <c r="E82" s="58">
        <f t="shared" si="7"/>
        <v>10000</v>
      </c>
      <c r="F82" s="58">
        <f t="shared" si="7"/>
        <v>0</v>
      </c>
    </row>
    <row r="83" spans="1:6" ht="25.5" x14ac:dyDescent="0.25">
      <c r="A83" s="97">
        <v>42</v>
      </c>
      <c r="B83" s="98" t="s">
        <v>37</v>
      </c>
      <c r="C83" s="99">
        <v>3649</v>
      </c>
      <c r="D83" s="99">
        <v>6503</v>
      </c>
      <c r="E83" s="99">
        <v>10000</v>
      </c>
      <c r="F83" s="99">
        <v>0</v>
      </c>
    </row>
    <row r="84" spans="1:6" ht="19.5" customHeight="1" x14ac:dyDescent="0.25">
      <c r="A84" s="108" t="s">
        <v>109</v>
      </c>
      <c r="B84" s="108" t="s">
        <v>118</v>
      </c>
      <c r="C84" s="55"/>
      <c r="D84" s="55"/>
      <c r="E84" s="55"/>
      <c r="F84" s="55"/>
    </row>
    <row r="85" spans="1:6" ht="25.5" x14ac:dyDescent="0.25">
      <c r="A85" s="117">
        <v>4</v>
      </c>
      <c r="B85" s="117" t="s">
        <v>11</v>
      </c>
      <c r="C85" s="58">
        <f>SUM(C86)</f>
        <v>2367</v>
      </c>
      <c r="D85" s="58">
        <f t="shared" ref="D85:F85" si="8">SUM(D86)</f>
        <v>0</v>
      </c>
      <c r="E85" s="58">
        <f t="shared" si="8"/>
        <v>0</v>
      </c>
      <c r="F85" s="58">
        <f t="shared" si="8"/>
        <v>0</v>
      </c>
    </row>
    <row r="86" spans="1:6" ht="25.5" x14ac:dyDescent="0.25">
      <c r="A86" s="97">
        <v>42</v>
      </c>
      <c r="B86" s="98" t="s">
        <v>37</v>
      </c>
      <c r="C86" s="102">
        <v>2367</v>
      </c>
      <c r="D86" s="102">
        <v>0</v>
      </c>
      <c r="E86" s="102">
        <v>0</v>
      </c>
      <c r="F86" s="102">
        <v>0</v>
      </c>
    </row>
    <row r="87" spans="1:6" ht="14.45" customHeight="1" x14ac:dyDescent="0.25">
      <c r="A87" s="127" t="s">
        <v>110</v>
      </c>
      <c r="B87" s="129" t="s">
        <v>78</v>
      </c>
      <c r="C87" s="128"/>
      <c r="D87" s="55"/>
      <c r="E87" s="55"/>
      <c r="F87" s="55"/>
    </row>
    <row r="88" spans="1:6" ht="25.5" x14ac:dyDescent="0.25">
      <c r="A88" s="117">
        <v>4</v>
      </c>
      <c r="B88" s="117" t="s">
        <v>11</v>
      </c>
      <c r="C88" s="58">
        <f t="shared" ref="C88:F88" si="9">SUM(C89)</f>
        <v>2176</v>
      </c>
      <c r="D88" s="58">
        <f t="shared" si="9"/>
        <v>3318</v>
      </c>
      <c r="E88" s="58">
        <f t="shared" si="9"/>
        <v>2000</v>
      </c>
      <c r="F88" s="58">
        <f t="shared" si="9"/>
        <v>3922</v>
      </c>
    </row>
    <row r="89" spans="1:6" ht="25.5" x14ac:dyDescent="0.25">
      <c r="A89" s="97">
        <v>42</v>
      </c>
      <c r="B89" s="98" t="s">
        <v>37</v>
      </c>
      <c r="C89" s="99">
        <v>2176</v>
      </c>
      <c r="D89" s="99">
        <v>3318</v>
      </c>
      <c r="E89" s="99">
        <v>2000</v>
      </c>
      <c r="F89" s="99">
        <v>3922</v>
      </c>
    </row>
    <row r="90" spans="1:6" x14ac:dyDescent="0.25">
      <c r="A90" s="100"/>
      <c r="B90" s="101"/>
      <c r="C90" s="7"/>
      <c r="D90" s="8"/>
      <c r="E90" s="8"/>
      <c r="F90" s="8"/>
    </row>
    <row r="91" spans="1:6" ht="14.45" customHeight="1" x14ac:dyDescent="0.25">
      <c r="A91" s="127" t="s">
        <v>132</v>
      </c>
      <c r="B91" s="129" t="s">
        <v>100</v>
      </c>
      <c r="C91" s="128"/>
      <c r="D91" s="55"/>
      <c r="E91" s="55"/>
      <c r="F91" s="55"/>
    </row>
    <row r="92" spans="1:6" ht="25.5" x14ac:dyDescent="0.25">
      <c r="A92" s="117">
        <v>4</v>
      </c>
      <c r="B92" s="117" t="s">
        <v>11</v>
      </c>
      <c r="C92" s="58">
        <f t="shared" ref="C92:F92" si="10">SUM(C93)</f>
        <v>0</v>
      </c>
      <c r="D92" s="58">
        <f t="shared" si="10"/>
        <v>0</v>
      </c>
      <c r="E92" s="58">
        <f t="shared" si="10"/>
        <v>0</v>
      </c>
      <c r="F92" s="58">
        <f t="shared" si="10"/>
        <v>650</v>
      </c>
    </row>
    <row r="93" spans="1:6" ht="25.5" x14ac:dyDescent="0.25">
      <c r="A93" s="97">
        <v>42</v>
      </c>
      <c r="B93" s="98" t="s">
        <v>37</v>
      </c>
      <c r="C93" s="99">
        <f t="shared" ref="C93:E93" si="11">SUM(C94+C96)</f>
        <v>0</v>
      </c>
      <c r="D93" s="99">
        <f t="shared" si="11"/>
        <v>0</v>
      </c>
      <c r="E93" s="99">
        <f t="shared" si="11"/>
        <v>0</v>
      </c>
      <c r="F93" s="99">
        <v>650</v>
      </c>
    </row>
    <row r="94" spans="1:6" x14ac:dyDescent="0.25">
      <c r="A94" s="118"/>
      <c r="B94" s="67"/>
      <c r="C94" s="67"/>
      <c r="D94" s="107"/>
      <c r="E94" s="107"/>
      <c r="F94" s="107"/>
    </row>
    <row r="95" spans="1:6" ht="34.15" customHeight="1" x14ac:dyDescent="0.25">
      <c r="A95" s="119" t="s">
        <v>111</v>
      </c>
      <c r="B95" s="101"/>
      <c r="C95" s="8">
        <v>534208</v>
      </c>
      <c r="D95" s="8">
        <f>SUM(D10+D18+D25+D31+D37+D49+D55+D60+D64+D68+D82+D85+D88+D42+D71+D76)</f>
        <v>576654</v>
      </c>
      <c r="E95" s="8">
        <f>SUM(E10+E18+E25+E31+E37+E49+E55+E60+E64+E68+E82+E85+E88+E42+E71+E76)</f>
        <v>736195</v>
      </c>
      <c r="F95" s="8">
        <f>SUM(F10+F18+F25+F31+F37+F49+F55+F60+F64+F68+F82+F85+F88+F42+F71+F76+F92)</f>
        <v>868906</v>
      </c>
    </row>
    <row r="96" spans="1:6" ht="15" customHeight="1" x14ac:dyDescent="0.25">
      <c r="A96" s="118"/>
      <c r="B96" s="107"/>
      <c r="C96" s="107"/>
      <c r="D96" s="69"/>
      <c r="E96" s="107"/>
      <c r="F96" s="107"/>
    </row>
  </sheetData>
  <mergeCells count="2">
    <mergeCell ref="A1:F1"/>
    <mergeCell ref="A3:F3"/>
  </mergeCells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8" sqref="R18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Tajništvo</cp:lastModifiedBy>
  <cp:lastPrinted>2024-11-21T10:17:36Z</cp:lastPrinted>
  <dcterms:created xsi:type="dcterms:W3CDTF">2022-08-12T12:51:27Z</dcterms:created>
  <dcterms:modified xsi:type="dcterms:W3CDTF">2024-12-17T11:49:29Z</dcterms:modified>
</cp:coreProperties>
</file>